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15120" windowHeight="7650" tabRatio="946" activeTab="12"/>
  </bookViews>
  <sheets>
    <sheet name="Прил.1 норматив" sheetId="1" r:id="rId1"/>
    <sheet name="Прил.2 адм-торы" sheetId="2" r:id="rId2"/>
    <sheet name="Прил. 3 источники" sheetId="3" r:id="rId3"/>
    <sheet name="Прил. 4 доходы" sheetId="4" r:id="rId4"/>
    <sheet name="Прил. 5 доходы" sheetId="5" r:id="rId5"/>
    <sheet name="Прил.6 по разд." sheetId="6" r:id="rId6"/>
    <sheet name="Прил.7 по разд." sheetId="7" r:id="rId7"/>
    <sheet name="Прил.8 цел.ст." sheetId="8" r:id="rId8"/>
    <sheet name="Прил.9 цел.ст." sheetId="9" r:id="rId9"/>
    <sheet name="Прил.10 ведомств." sheetId="10" r:id="rId10"/>
    <sheet name="Прил.11 ведомств." sheetId="11" r:id="rId11"/>
    <sheet name="прил.12МБТ" sheetId="12" r:id="rId12"/>
    <sheet name="прил.13МБТ" sheetId="13" r:id="rId13"/>
  </sheets>
  <definedNames/>
  <calcPr fullCalcOnLoad="1"/>
</workbook>
</file>

<file path=xl/sharedStrings.xml><?xml version="1.0" encoding="utf-8"?>
<sst xmlns="http://schemas.openxmlformats.org/spreadsheetml/2006/main" count="945" uniqueCount="314">
  <si>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</si>
  <si>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</si>
  <si>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</si>
  <si>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</si>
  <si>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</si>
  <si>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</si>
  <si>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</si>
  <si>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</si>
  <si>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</si>
  <si>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</si>
  <si>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</si>
  <si>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</si>
  <si>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</si>
  <si>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</si>
  <si>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</si>
  <si>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</si>
  <si>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</si>
  <si>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</si>
  <si>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</si>
  <si>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</si>
  <si>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</si>
  <si>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</si>
  <si>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</si>
  <si>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</si>
  <si>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</si>
  <si>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</si>
  <si>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</si>
  <si>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</si>
  <si>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</si>
  <si>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</si>
  <si>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</si>
  <si>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</si>
  <si>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</si>
  <si>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</si>
  <si>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</si>
  <si>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</si>
  <si>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</si>
  <si>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</si>
  <si>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</si>
  <si>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</si>
  <si>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</si>
  <si>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</si>
  <si>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</si>
  <si>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</si>
  <si>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</si>
  <si>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</si>
  <si>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</si>
  <si>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</si>
  <si>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</si>
  <si>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</si>
  <si>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</si>
  <si>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</si>
  <si>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</si>
  <si>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</si>
  <si>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</si>
  <si>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</si>
  <si>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</si>
  <si>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</si>
  <si>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</si>
  <si>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</si>
  <si>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</si>
  <si>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</si>
  <si>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</si>
  <si>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</si>
  <si>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</si>
  <si>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</si>
  <si>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</si>
  <si>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</si>
  <si>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</si>
  <si>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</si>
  <si>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</si>
  <si>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</si>
  <si>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</si>
  <si>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</si>
  <si>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</si>
  <si>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</si>
  <si>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</si>
  <si>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</si>
  <si>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</si>
  <si>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</si>
  <si>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</si>
  <si>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</si>
  <si>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</si>
  <si>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</si>
  <si>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</si>
  <si>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</si>
  <si>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</si>
  <si>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</si>
  <si>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</si>
  <si>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</si>
  <si>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</si>
  <si>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</si>
  <si>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</si>
  <si>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</si>
  <si>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</si>
  <si>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</si>
  <si>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</si>
  <si>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</si>
  <si>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</si>
  <si>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</si>
  <si>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</si>
  <si>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</si>
  <si>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</si>
  <si>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</si>
  <si>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</si>
  <si>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</si>
  <si>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</si>
  <si>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</si>
  <si>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</si>
  <si>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</si>
  <si>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</si>
  <si>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</si>
  <si>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</si>
  <si>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</si>
  <si>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</si>
  <si>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</si>
  <si>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</si>
  <si>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</si>
  <si>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</si>
  <si>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</si>
  <si>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</si>
  <si>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</si>
  <si>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</si>
  <si>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</si>
  <si>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</si>
  <si>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</si>
  <si>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</si>
  <si>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</si>
  <si>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</si>
  <si>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</si>
  <si>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</si>
  <si>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</si>
  <si>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</si>
  <si>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</si>
  <si>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</si>
  <si>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</si>
  <si>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</si>
  <si>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</si>
  <si>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</si>
  <si>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</si>
  <si>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</si>
  <si>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</si>
  <si>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</si>
  <si>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</si>
  <si>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</si>
  <si>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</si>
  <si>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</si>
  <si>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</si>
  <si>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</si>
  <si>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</si>
  <si>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</si>
  <si>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</si>
  <si>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</si>
  <si>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</si>
  <si>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</si>
  <si>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</si>
  <si>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</si>
  <si>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</si>
  <si>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</si>
  <si>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</si>
  <si>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</si>
  <si>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</si>
  <si>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</si>
  <si>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</si>
  <si>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</si>
  <si>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</si>
  <si>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</si>
  <si>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</si>
  <si>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</si>
  <si>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</si>
  <si>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</si>
  <si>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</si>
  <si>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</si>
  <si>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</si>
  <si>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</si>
  <si>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</si>
  <si>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</si>
  <si>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</si>
  <si>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</si>
  <si>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</si>
  <si>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</si>
  <si>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</si>
  <si>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</si>
  <si>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</si>
  <si>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</si>
  <si>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</si>
  <si>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</si>
  <si>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</si>
  <si>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</si>
  <si>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</si>
  <si>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</si>
  <si>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</si>
  <si>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</si>
  <si>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</si>
  <si>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</si>
  <si>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</si>
  <si>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</si>
  <si>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</si>
  <si>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</si>
  <si>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</si>
  <si>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</si>
  <si>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</si>
  <si>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</si>
  <si>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</si>
  <si>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</si>
  <si>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</si>
  <si>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</si>
  <si>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</si>
  <si>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</si>
  <si>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</si>
  <si>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</si>
  <si>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</si>
  <si>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</si>
  <si>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</si>
  <si>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</si>
  <si>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</si>
  <si>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</si>
  <si>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</si>
  <si>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</si>
  <si>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</si>
  <si>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</si>
  <si>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</si>
  <si>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</si>
  <si>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</si>
  <si>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</si>
  <si>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</si>
  <si>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</si>
  <si>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</si>
  <si>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Другие вопросы в области жилищно-коммунального хозяйства</t>
  </si>
  <si>
    <t>0505</t>
  </si>
  <si>
    <t>Управление имуществом,находящийся в собственности</t>
  </si>
  <si>
    <t>0113</t>
  </si>
  <si>
    <t>000 2 18 60010 10 0000 151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</si>
  <si>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</si>
  <si>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</si>
  <si>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</si>
  <si>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</si>
  <si>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Муниципальная программа "Управление имуществом,находящийся в собственности муниципального района"</t>
  </si>
  <si>
    <t>на 2019 год и плановый период 2020 и 2021 годов»</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</si>
  <si>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2019 год и на плановый период 2020 и 2021 годов
</t>
  </si>
  <si>
    <t>на 2019 год и плановый период 2020 и 2021 годовв»</t>
  </si>
  <si>
    <t>2020 год</t>
  </si>
  <si>
    <t>2021 год</t>
  </si>
  <si>
    <t>Муниципальная программа "Развитие транспортной системы муниципального района Белебеевский район Республики Башкортостан</t>
  </si>
  <si>
    <t>201010356</t>
  </si>
  <si>
    <t>Муниципальная программа "Развитие транспортной системы муниципального района Белебеевский район Республики Башкортостан"</t>
  </si>
  <si>
    <t>к решению Совета сельского поселения Ермолкинский сельсовет</t>
  </si>
  <si>
    <t xml:space="preserve">«О бюджете сельского поселения Ермолкинский сельсовет  </t>
  </si>
  <si>
    <t>«О бюджете сельского поселения Ермолкинский сельсовет</t>
  </si>
  <si>
    <t xml:space="preserve">Перечень главных администраторов 
доходов бюджета сельского поселения Ермолкинский сельсовет 
муниципального района Белебеевский район Республики Башкортостан </t>
  </si>
  <si>
    <t>Администрация сельского поселения Ермолкинский сельсовет муниципального района Белебеевский район Республики Башкортостан</t>
  </si>
  <si>
    <t>Перечень
главных администраторов источников финансирования дефицита
бюджета сельского поселения Ермолкинский сельсовет муниципального  района Белебеевский район  Республики Башкортостан на 2019 год и плановый период 2020 и 2021 годов»</t>
  </si>
  <si>
    <t>Наименование главного администратора источников финансирования дефицита бюджета сельского поселения Ермолкинский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</si>
  <si>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Ермолкинский сельсовет муниципального района  Белебеевский район Республики Башкортостан</t>
  </si>
  <si>
    <t>Администрация сельского поселения Ермолкинский сельсовет муниципального района  Белебеевский район  Республики Башкортостан</t>
  </si>
  <si>
    <t xml:space="preserve">Поступления доходов в бюджет сельского поселения Ермолкинский сельсовет муниципального района Белебеевский район Республики Башкортостан на  2019 год
</t>
  </si>
  <si>
    <t>к решению Совета сельского поселения Ермолкинский  сельсовет</t>
  </si>
  <si>
    <t>«О бюджете сельского поселения Ермолкинский  сельсовет</t>
  </si>
  <si>
    <t xml:space="preserve">Поступления доходов в бюджет  сельского поселения Ермолкинский  сельсовет муниципального района Белебеевский район Республики Башкортостан на плановый  2020 и 2021 годов  </t>
  </si>
  <si>
    <t xml:space="preserve">к решению Совета сельского поселения Ермолкинский сельсовет </t>
  </si>
  <si>
    <t xml:space="preserve">«О бюджете сельского поселения Ермолкинский сельсовет </t>
  </si>
  <si>
    <t>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2019 год</t>
  </si>
  <si>
    <t>Муниципальная программа  «Совершенствование деятельности Администрации сельского поселения Ермолкинский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</si>
  <si>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Ермолкинский сельсовет муниципального района Белебеевский район Республики Башкортостан</t>
  </si>
  <si>
    <t>Муниципальная программа «Пожарная безопасность в сельском поселений Ермолкинский сельсовет муниципальном районе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</si>
  <si>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Ермолкинский сельсовет муниципального района Белебеевский район Республики Башкортостан</t>
  </si>
  <si>
    <t xml:space="preserve">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2020 и 2021 годов  </t>
  </si>
  <si>
    <t>Муниципальная программа «Пожарная безопасность в сельском поселений Ермолкинский сельсовет муниципальном районе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</si>
  <si>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Ермолкинский сельсовет муниципального района Белебеевский район Республики Башкортостан"</t>
  </si>
  <si>
    <t>Ведомственная структура расходов бюджета сельского поселения Ермолкинский сельсовет  муниципального района Белебеевский район Республики Башкортостан  на  2019 год</t>
  </si>
  <si>
    <t>Администрация сельского поселения Ермолкинский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</si>
  <si>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Ермолкинский сельсовет муниципального района Белебеевский район Республики Башкортостан на плановый период 2020 и 2021 годов  </t>
  </si>
  <si>
    <t>1 17 05050 10 0000 130</t>
  </si>
  <si>
    <t>Прочие неналоговые доходы</t>
  </si>
  <si>
    <t>СОЦИАЛЬНАЯ ПОЛИТИКА</t>
  </si>
  <si>
    <t>Муниципальная программа "Социальная поддержка отдельных категорий граждан в муниципальном районе Белебеевский район  Республики Башкортостан"</t>
  </si>
  <si>
    <t>1001</t>
  </si>
  <si>
    <t>0200000000</t>
  </si>
  <si>
    <t>Пенсионное обеспечение</t>
  </si>
  <si>
    <t>Доплата к пенсии муниципальных служащих</t>
  </si>
  <si>
    <t>0200002300</t>
  </si>
  <si>
    <t>Социальное обеспечение и иные выплаты населению</t>
  </si>
  <si>
    <t>300</t>
  </si>
  <si>
    <t>104,4</t>
  </si>
  <si>
    <t>Приложение 12</t>
  </si>
  <si>
    <t>Наименование бюджета</t>
  </si>
  <si>
    <t>сумма (тыс. рублей)</t>
  </si>
  <si>
    <t xml:space="preserve">Итого </t>
  </si>
  <si>
    <t>Приложение 13</t>
  </si>
  <si>
    <t>0107</t>
  </si>
  <si>
    <t>2</t>
  </si>
  <si>
    <t>Муниципальная программа  «Совершенствование деятельности Администрации сельского поселения Ермолкинский сельсовет муниципального района Белебеевский район Республики Башкортостан"</t>
  </si>
  <si>
    <t>Обеспечение проведение выборов и референдумов</t>
  </si>
  <si>
    <t>Проведение выборов в представительные органы муниципального образования</t>
  </si>
  <si>
    <t>104,40</t>
  </si>
  <si>
    <t>6</t>
  </si>
  <si>
    <t>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2019 год</t>
  </si>
  <si>
    <t xml:space="preserve">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2020 и 2021 годов  </t>
  </si>
  <si>
    <t>5</t>
  </si>
  <si>
    <t>791</t>
  </si>
  <si>
    <t>1 17 14030 10 0000 150</t>
  </si>
  <si>
    <t>1 17 02020 10 0000 180</t>
  </si>
  <si>
    <t>1 18 01520 10 0000 150</t>
  </si>
  <si>
    <t>1 18 02500 10 0000 150</t>
  </si>
  <si>
    <t>Иные доходы бюджета сельского поселения Ермолкинский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Ермолкинский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</si>
  <si>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поселения Ермолкинский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Ермолкинский сельсовет  муниципального района Белебеевский район Республики Башкортостан.
       &lt;2&gt; Администраторами доходов бюджета поселения Ермолкинский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Ермолкинский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Ермолкинский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</si>
  <si>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r>
      <t xml:space="preserve">2 02 15001 10 0000 </t>
    </r>
    <r>
      <rPr>
        <sz val="14"/>
        <color indexed="12"/>
        <rFont val="Times New Roman"/>
        <family val="1"/>
      </rPr>
      <t>150</t>
    </r>
  </si>
  <si>
    <r>
      <t xml:space="preserve">2 02 15002 10 0000 </t>
    </r>
    <r>
      <rPr>
        <sz val="14"/>
        <color indexed="12"/>
        <rFont val="Times New Roman"/>
        <family val="1"/>
      </rPr>
      <t>150</t>
    </r>
  </si>
  <si>
    <r>
      <t xml:space="preserve">2 02 35118 10 0000 </t>
    </r>
    <r>
      <rPr>
        <sz val="14"/>
        <color indexed="12"/>
        <rFont val="Times New Roman"/>
        <family val="1"/>
      </rPr>
      <t>150</t>
    </r>
  </si>
  <si>
    <r>
      <t xml:space="preserve">2 02 40014 10 0000 </t>
    </r>
    <r>
      <rPr>
        <sz val="14"/>
        <color indexed="12"/>
        <rFont val="Times New Roman"/>
        <family val="1"/>
      </rPr>
      <t>150</t>
    </r>
  </si>
  <si>
    <r>
      <t xml:space="preserve">2 02 49999 10 </t>
    </r>
    <r>
      <rPr>
        <sz val="14"/>
        <color indexed="12"/>
        <rFont val="Times New Roman"/>
        <family val="1"/>
      </rPr>
      <t>7404</t>
    </r>
    <r>
      <rPr>
        <sz val="14"/>
        <rFont val="Times New Roman"/>
        <family val="1"/>
      </rPr>
      <t xml:space="preserve"> </t>
    </r>
    <r>
      <rPr>
        <sz val="14"/>
        <color indexed="12"/>
        <rFont val="Times New Roman"/>
        <family val="1"/>
      </rPr>
      <t>150</t>
    </r>
  </si>
  <si>
    <t>Бюджет  муниципального района Белебеевский район Республики Башкортостан</t>
  </si>
  <si>
    <t>Размеры межбюджетных трансфертов, передаваемых бюджетом сельского поселения Ермолкинский сельсовет  в бюджет муниципального района  в целях обеспечения расходных обязательств по выплате пенсий муниципальных служащих в соответствии с заключенными  соглашениями   на 2019 год</t>
  </si>
  <si>
    <t>от 27 декабря 2018 года №174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</si>
</sst>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25">
    <font>
      <sz val="11"/>
      <color indexed="8"/>
      <name val="Calibri"/>
      <family val="2"/>
    </font>
    <font>
      <sz val="14"/>
      <name val="Times New Roman"/>
      <family val="1"/>
    </font>
    <font>
      <sz val="10"/>
      <name val="Arial"/>
      <family val="2"/>
    </font>
    <font>
      <b/>
      <sz val="14"/>
      <name val="Times New Roman"/>
      <family val="1"/>
    </font>
    <font>
      <sz val="11"/>
      <name val="Calibri"/>
      <family val="2"/>
    </font>
    <font>
      <sz val="14"/>
      <name val="Calibri"/>
      <family val="2"/>
    </font>
    <font>
      <b/>
      <sz val="14"/>
      <name val="Calibri"/>
      <family val="2"/>
    </font>
    <font>
      <sz val="14"/>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2" fillId="0" borderId="0">
      <alignment/>
      <protection/>
    </xf>
    <xf numFmtId="0" fontId="2" fillId="0" borderId="0">
      <alignment/>
      <protection/>
    </xf>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160">
    <xf numFmtId="0" fontId="0" fillId="0" borderId="0" xfId="0" applyAlignment="1">
      <alignment/>
    </xf>
    <xf numFmtId="0" fontId="1" fillId="0" borderId="0" xfId="52" applyFont="1" applyAlignment="1">
      <alignment horizontal="right"/>
      <protection/>
    </xf>
    <xf numFmtId="0" fontId="3" fillId="0" borderId="0" xfId="52" applyFont="1" applyBorder="1" applyAlignment="1">
      <alignment horizontal="center"/>
      <protection/>
    </xf>
    <xf numFmtId="0" fontId="1" fillId="0" borderId="0" xfId="52" applyFont="1" applyBorder="1" applyAlignment="1">
      <alignment horizontal="right"/>
      <protection/>
    </xf>
    <xf numFmtId="0" fontId="3" fillId="0" borderId="10" xfId="0" applyFont="1" applyBorder="1" applyAlignment="1">
      <alignment horizontal="justify" vertical="top" wrapText="1"/>
    </xf>
    <xf numFmtId="0" fontId="1" fillId="0" borderId="0" xfId="0" applyFont="1" applyAlignment="1">
      <alignment horizontal="right" wrapText="1"/>
    </xf>
    <xf numFmtId="0" fontId="1" fillId="0" borderId="0" xfId="0" applyFont="1" applyAlignment="1">
      <alignment/>
    </xf>
    <xf numFmtId="0" fontId="5" fillId="0" borderId="0" xfId="0" applyFont="1" applyAlignment="1">
      <alignment/>
    </xf>
    <xf numFmtId="0" fontId="1" fillId="0" borderId="0" xfId="0" applyFont="1" applyAlignment="1">
      <alignment horizontal="right"/>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5" fillId="0" borderId="0" xfId="0" applyFont="1" applyAlignment="1">
      <alignment horizontal="center"/>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3" fillId="0" borderId="10" xfId="0" applyFont="1" applyBorder="1" applyAlignment="1">
      <alignment vertical="top" wrapText="1"/>
    </xf>
    <xf numFmtId="0" fontId="1" fillId="0" borderId="10" xfId="0" applyFont="1" applyBorder="1" applyAlignment="1">
      <alignment horizontal="justify" vertical="top" wrapText="1"/>
    </xf>
    <xf numFmtId="0" fontId="4" fillId="0" borderId="0" xfId="0" applyFont="1" applyAlignment="1">
      <alignment/>
    </xf>
    <xf numFmtId="0" fontId="1" fillId="0" borderId="10" xfId="0" applyFont="1" applyBorder="1" applyAlignment="1">
      <alignment horizontal="center" wrapText="1"/>
    </xf>
    <xf numFmtId="0" fontId="1" fillId="0" borderId="12" xfId="0" applyFont="1" applyBorder="1" applyAlignment="1">
      <alignment horizontal="center" wrapText="1"/>
    </xf>
    <xf numFmtId="0" fontId="4" fillId="0" borderId="0" xfId="0" applyFont="1" applyAlignment="1">
      <alignment horizontal="center"/>
    </xf>
    <xf numFmtId="0" fontId="5" fillId="0" borderId="0" xfId="0" applyFont="1" applyAlignment="1">
      <alignment/>
    </xf>
    <xf numFmtId="4" fontId="1" fillId="0" borderId="10" xfId="0" applyNumberFormat="1" applyFont="1" applyFill="1" applyBorder="1" applyAlignment="1">
      <alignment horizontal="center" wrapText="1"/>
    </xf>
    <xf numFmtId="3" fontId="3" fillId="0" borderId="10" xfId="0" applyNumberFormat="1" applyFont="1" applyFill="1" applyBorder="1" applyAlignment="1">
      <alignment horizontal="center" wrapText="1"/>
    </xf>
    <xf numFmtId="3" fontId="3" fillId="0" borderId="10" xfId="0" applyNumberFormat="1" applyFont="1" applyBorder="1" applyAlignment="1">
      <alignment vertical="top" wrapText="1"/>
    </xf>
    <xf numFmtId="3" fontId="1" fillId="0" borderId="10" xfId="0" applyNumberFormat="1" applyFont="1" applyBorder="1" applyAlignment="1">
      <alignment vertical="top" wrapText="1"/>
    </xf>
    <xf numFmtId="4" fontId="1" fillId="0" borderId="10" xfId="0" applyNumberFormat="1" applyFont="1" applyFill="1" applyBorder="1" applyAlignment="1">
      <alignment horizontal="right" wrapText="1"/>
    </xf>
    <xf numFmtId="0" fontId="6" fillId="0" borderId="0" xfId="0" applyFont="1" applyAlignment="1">
      <alignment/>
    </xf>
    <xf numFmtId="0" fontId="5" fillId="0" borderId="0" xfId="0" applyFont="1" applyAlignment="1">
      <alignment horizontal="center"/>
    </xf>
    <xf numFmtId="0" fontId="6" fillId="0" borderId="0" xfId="0" applyFont="1" applyAlignment="1">
      <alignment horizontal="left" wrapText="1"/>
    </xf>
    <xf numFmtId="2" fontId="1" fillId="24" borderId="10" xfId="0" applyNumberFormat="1" applyFont="1" applyFill="1" applyBorder="1" applyAlignment="1">
      <alignment wrapText="1"/>
    </xf>
    <xf numFmtId="4" fontId="5" fillId="0" borderId="0" xfId="0" applyNumberFormat="1" applyFont="1" applyFill="1" applyAlignment="1">
      <alignment/>
    </xf>
    <xf numFmtId="3" fontId="3" fillId="0" borderId="10" xfId="0" applyNumberFormat="1" applyFont="1" applyBorder="1" applyAlignment="1">
      <alignment horizontal="center" wrapText="1"/>
    </xf>
    <xf numFmtId="0" fontId="1" fillId="0" borderId="10" xfId="0" applyFont="1" applyBorder="1" applyAlignment="1">
      <alignment horizontal="center"/>
    </xf>
    <xf numFmtId="0" fontId="1" fillId="0" borderId="0" xfId="0" applyFont="1" applyAlignment="1">
      <alignment horizontal="center" wrapText="1"/>
    </xf>
    <xf numFmtId="3" fontId="3" fillId="0" borderId="10" xfId="0" applyNumberFormat="1" applyFont="1" applyBorder="1" applyAlignment="1">
      <alignment horizontal="center" vertical="top" wrapText="1"/>
    </xf>
    <xf numFmtId="3" fontId="1" fillId="0" borderId="10" xfId="0" applyNumberFormat="1" applyFont="1" applyBorder="1" applyAlignment="1">
      <alignment horizontal="center" vertical="top" wrapText="1"/>
    </xf>
    <xf numFmtId="164" fontId="3" fillId="2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24" borderId="10" xfId="0" applyNumberFormat="1" applyFont="1" applyFill="1" applyBorder="1" applyAlignment="1">
      <alignment horizontal="right" wrapText="1"/>
    </xf>
    <xf numFmtId="164" fontId="3" fillId="24" borderId="10" xfId="0" applyNumberFormat="1" applyFont="1" applyFill="1" applyBorder="1" applyAlignment="1">
      <alignment wrapText="1"/>
    </xf>
    <xf numFmtId="164" fontId="1" fillId="24" borderId="10" xfId="0" applyNumberFormat="1" applyFont="1" applyFill="1" applyBorder="1" applyAlignment="1">
      <alignment horizontal="right" vertical="center" wrapText="1"/>
    </xf>
    <xf numFmtId="164" fontId="1" fillId="24" borderId="12" xfId="0" applyNumberFormat="1" applyFont="1" applyFill="1" applyBorder="1" applyAlignment="1">
      <alignment horizontal="right" vertical="center" wrapText="1"/>
    </xf>
    <xf numFmtId="164" fontId="1" fillId="24" borderId="10" xfId="0" applyNumberFormat="1" applyFont="1" applyFill="1" applyBorder="1" applyAlignment="1">
      <alignment wrapText="1"/>
    </xf>
    <xf numFmtId="0" fontId="5" fillId="0" borderId="0" xfId="0" applyFont="1" applyFill="1" applyAlignment="1">
      <alignment/>
    </xf>
    <xf numFmtId="4" fontId="5" fillId="0" borderId="0" xfId="0" applyNumberFormat="1" applyFont="1" applyFill="1" applyAlignment="1">
      <alignment/>
    </xf>
    <xf numFmtId="0" fontId="1" fillId="0" borderId="0" xfId="0" applyFont="1" applyFill="1" applyAlignment="1">
      <alignment horizontal="right" wrapText="1"/>
    </xf>
    <xf numFmtId="0" fontId="3" fillId="0" borderId="0" xfId="0" applyFont="1" applyFill="1" applyAlignment="1">
      <alignment horizontal="center" wrapText="1"/>
    </xf>
    <xf numFmtId="4" fontId="1" fillId="0" borderId="0" xfId="0" applyNumberFormat="1" applyFont="1" applyFill="1" applyAlignment="1">
      <alignment horizontal="right"/>
    </xf>
    <xf numFmtId="0" fontId="1" fillId="0" borderId="10" xfId="0"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right" wrapText="1"/>
    </xf>
    <xf numFmtId="0" fontId="5" fillId="0" borderId="0" xfId="0" applyFont="1" applyAlignment="1">
      <alignment/>
    </xf>
    <xf numFmtId="164" fontId="3" fillId="0" borderId="10" xfId="0" applyNumberFormat="1" applyFont="1" applyFill="1" applyBorder="1" applyAlignment="1">
      <alignment horizontal="right" wrapText="1"/>
    </xf>
    <xf numFmtId="164" fontId="3" fillId="0" borderId="10" xfId="0" applyNumberFormat="1" applyFont="1" applyBorder="1" applyAlignment="1">
      <alignment/>
    </xf>
    <xf numFmtId="164" fontId="3" fillId="0" borderId="10" xfId="0" applyNumberFormat="1" applyFont="1" applyFill="1" applyBorder="1" applyAlignment="1">
      <alignment wrapText="1"/>
    </xf>
    <xf numFmtId="164" fontId="1" fillId="0" borderId="10" xfId="0" applyNumberFormat="1" applyFont="1" applyFill="1" applyBorder="1" applyAlignment="1">
      <alignment horizontal="right" vertical="center" wrapText="1"/>
    </xf>
    <xf numFmtId="164" fontId="1" fillId="0" borderId="12" xfId="0" applyNumberFormat="1" applyFont="1" applyFill="1" applyBorder="1" applyAlignment="1">
      <alignment horizontal="right" vertical="center" wrapText="1"/>
    </xf>
    <xf numFmtId="164" fontId="1" fillId="0" borderId="10" xfId="0" applyNumberFormat="1" applyFont="1" applyBorder="1" applyAlignment="1">
      <alignment wrapText="1"/>
    </xf>
    <xf numFmtId="0" fontId="1" fillId="0" borderId="0" xfId="52" applyFont="1">
      <alignment/>
      <protection/>
    </xf>
    <xf numFmtId="0" fontId="1" fillId="0" borderId="0" xfId="52" applyFont="1" applyFill="1" applyBorder="1">
      <alignment/>
      <protection/>
    </xf>
    <xf numFmtId="0" fontId="1" fillId="0" borderId="0" xfId="52" applyFont="1" applyFill="1" applyBorder="1" applyAlignment="1">
      <alignment wrapText="1"/>
      <protection/>
    </xf>
    <xf numFmtId="49" fontId="3" fillId="0" borderId="10" xfId="0" applyNumberFormat="1" applyFont="1" applyBorder="1" applyAlignment="1">
      <alignment horizontal="center" wrapText="1"/>
    </xf>
    <xf numFmtId="0" fontId="3" fillId="0" borderId="10" xfId="0" applyFont="1" applyBorder="1" applyAlignment="1">
      <alignment horizontal="center" wrapText="1"/>
    </xf>
    <xf numFmtId="4" fontId="3" fillId="0" borderId="10" xfId="0" applyNumberFormat="1" applyFont="1" applyBorder="1" applyAlignment="1">
      <alignment horizontal="center" wrapText="1"/>
    </xf>
    <xf numFmtId="49" fontId="1" fillId="0" borderId="10" xfId="0" applyNumberFormat="1" applyFont="1" applyBorder="1" applyAlignment="1">
      <alignment horizontal="center" wrapText="1"/>
    </xf>
    <xf numFmtId="3" fontId="1" fillId="0" borderId="10" xfId="0" applyNumberFormat="1" applyFont="1" applyBorder="1" applyAlignment="1">
      <alignment horizontal="right" wrapText="1"/>
    </xf>
    <xf numFmtId="164" fontId="3" fillId="0" borderId="10" xfId="0" applyNumberFormat="1" applyFont="1" applyBorder="1" applyAlignment="1">
      <alignment horizontal="right" wrapText="1"/>
    </xf>
    <xf numFmtId="0" fontId="3" fillId="0" borderId="0" xfId="52" applyFont="1" applyFill="1" applyBorder="1">
      <alignment/>
      <protection/>
    </xf>
    <xf numFmtId="0" fontId="1" fillId="24" borderId="0" xfId="52" applyFont="1" applyFill="1" applyBorder="1">
      <alignment/>
      <protection/>
    </xf>
    <xf numFmtId="0" fontId="1" fillId="0" borderId="10" xfId="0" applyFont="1" applyFill="1" applyBorder="1" applyAlignment="1">
      <alignment wrapText="1"/>
    </xf>
    <xf numFmtId="49" fontId="1" fillId="0" borderId="10" xfId="0" applyNumberFormat="1" applyFont="1" applyFill="1" applyBorder="1" applyAlignment="1">
      <alignment horizontal="center"/>
    </xf>
    <xf numFmtId="0" fontId="7" fillId="0" borderId="0" xfId="52" applyFont="1" applyFill="1" applyBorder="1">
      <alignment/>
      <protection/>
    </xf>
    <xf numFmtId="0" fontId="1" fillId="0" borderId="10" xfId="0" applyFont="1" applyBorder="1" applyAlignment="1">
      <alignment horizontal="left" vertical="top" wrapText="1"/>
    </xf>
    <xf numFmtId="0" fontId="3" fillId="0" borderId="10" xfId="0" applyFont="1" applyFill="1" applyBorder="1" applyAlignment="1">
      <alignment wrapText="1"/>
    </xf>
    <xf numFmtId="49" fontId="3" fillId="0" borderId="10" xfId="0" applyNumberFormat="1" applyFont="1" applyFill="1" applyBorder="1" applyAlignment="1">
      <alignment horizontal="center"/>
    </xf>
    <xf numFmtId="49" fontId="3" fillId="0" borderId="10" xfId="0" applyNumberFormat="1" applyFont="1" applyFill="1" applyBorder="1" applyAlignment="1">
      <alignment horizontal="right"/>
    </xf>
    <xf numFmtId="0" fontId="1" fillId="0" borderId="0" xfId="0" applyFont="1" applyFill="1" applyBorder="1" applyAlignment="1">
      <alignment/>
    </xf>
    <xf numFmtId="49" fontId="1" fillId="0" borderId="10" xfId="0" applyNumberFormat="1" applyFont="1" applyFill="1" applyBorder="1" applyAlignment="1">
      <alignment horizontal="right"/>
    </xf>
    <xf numFmtId="49" fontId="1" fillId="0" borderId="0" xfId="52" applyNumberFormat="1" applyFont="1" applyFill="1" applyBorder="1" applyAlignment="1">
      <alignment/>
      <protection/>
    </xf>
    <xf numFmtId="0" fontId="1" fillId="0" borderId="0" xfId="52" applyFont="1" applyFill="1" applyBorder="1" applyAlignment="1">
      <alignment/>
      <protection/>
    </xf>
    <xf numFmtId="4" fontId="1" fillId="0" borderId="0" xfId="52" applyNumberFormat="1" applyFont="1" applyFill="1" applyBorder="1" applyAlignment="1">
      <alignment horizontal="right"/>
      <protection/>
    </xf>
    <xf numFmtId="0" fontId="3" fillId="0" borderId="10" xfId="52" applyFont="1" applyFill="1" applyBorder="1" applyAlignment="1">
      <alignment horizontal="center"/>
      <protection/>
    </xf>
    <xf numFmtId="0" fontId="1" fillId="0" borderId="10" xfId="52" applyFont="1" applyFill="1" applyBorder="1" applyAlignment="1">
      <alignment horizontal="center"/>
      <protection/>
    </xf>
    <xf numFmtId="4" fontId="1" fillId="0" borderId="0" xfId="52" applyNumberFormat="1" applyFont="1" applyFill="1" applyBorder="1">
      <alignment/>
      <protection/>
    </xf>
    <xf numFmtId="4" fontId="1" fillId="0" borderId="10" xfId="0" applyNumberFormat="1" applyFont="1" applyFill="1" applyBorder="1" applyAlignment="1">
      <alignment horizontal="center" vertical="top" wrapText="1"/>
    </xf>
    <xf numFmtId="0" fontId="1" fillId="0" borderId="10" xfId="52" applyFont="1" applyFill="1" applyBorder="1" applyAlignment="1">
      <alignment horizontal="center" wrapText="1"/>
      <protection/>
    </xf>
    <xf numFmtId="0" fontId="3" fillId="0" borderId="10" xfId="52" applyFont="1" applyFill="1" applyBorder="1" applyAlignment="1">
      <alignment wrapText="1"/>
      <protection/>
    </xf>
    <xf numFmtId="0" fontId="1" fillId="0" borderId="10" xfId="52" applyFont="1" applyFill="1" applyBorder="1" applyAlignment="1">
      <alignment wrapText="1"/>
      <protection/>
    </xf>
    <xf numFmtId="0" fontId="3" fillId="0" borderId="0" xfId="52" applyFont="1" applyFill="1" applyBorder="1" applyAlignment="1">
      <alignment wrapText="1"/>
      <protection/>
    </xf>
    <xf numFmtId="0" fontId="7" fillId="0" borderId="10" xfId="0" applyFont="1" applyBorder="1" applyAlignment="1">
      <alignment horizontal="center" wrapText="1"/>
    </xf>
    <xf numFmtId="4" fontId="1" fillId="0" borderId="10" xfId="52" applyNumberFormat="1" applyFont="1" applyFill="1" applyBorder="1" applyAlignment="1">
      <alignment horizontal="right"/>
      <protection/>
    </xf>
    <xf numFmtId="49" fontId="1" fillId="0" borderId="10" xfId="52" applyNumberFormat="1" applyFont="1" applyFill="1" applyBorder="1" applyAlignment="1">
      <alignment horizontal="center" wrapText="1"/>
      <protection/>
    </xf>
    <xf numFmtId="0" fontId="3" fillId="0" borderId="10" xfId="52" applyFont="1" applyFill="1" applyBorder="1" applyAlignment="1">
      <alignment horizontal="center" wrapText="1"/>
      <protection/>
    </xf>
    <xf numFmtId="0" fontId="1" fillId="0" borderId="0" xfId="52" applyFont="1" applyFill="1" applyBorder="1" applyAlignment="1">
      <alignment horizontal="center" wrapText="1"/>
      <protection/>
    </xf>
    <xf numFmtId="165" fontId="1" fillId="0" borderId="0" xfId="52" applyNumberFormat="1" applyFont="1" applyFill="1" applyBorder="1" applyAlignment="1">
      <alignment wrapText="1"/>
      <protection/>
    </xf>
    <xf numFmtId="0" fontId="3" fillId="24" borderId="10" xfId="0" applyFont="1" applyFill="1" applyBorder="1" applyAlignment="1">
      <alignment vertical="top" wrapText="1"/>
    </xf>
    <xf numFmtId="49" fontId="3" fillId="24" borderId="10" xfId="0" applyNumberFormat="1" applyFont="1" applyFill="1" applyBorder="1" applyAlignment="1">
      <alignment horizontal="center" wrapText="1"/>
    </xf>
    <xf numFmtId="0" fontId="3" fillId="24" borderId="10" xfId="0" applyFont="1" applyFill="1" applyBorder="1" applyAlignment="1">
      <alignment horizontal="center" wrapText="1"/>
    </xf>
    <xf numFmtId="0" fontId="1" fillId="24" borderId="0" xfId="52" applyFont="1" applyFill="1" applyBorder="1" applyAlignment="1">
      <alignment wrapText="1"/>
      <protection/>
    </xf>
    <xf numFmtId="0" fontId="1" fillId="24" borderId="10" xfId="0" applyFont="1" applyFill="1" applyBorder="1" applyAlignment="1">
      <alignment vertical="top" wrapText="1"/>
    </xf>
    <xf numFmtId="0" fontId="1" fillId="24" borderId="10" xfId="52" applyFont="1" applyFill="1" applyBorder="1" applyAlignment="1">
      <alignment horizontal="center" wrapText="1"/>
      <protection/>
    </xf>
    <xf numFmtId="0" fontId="1" fillId="24" borderId="10" xfId="0" applyFont="1" applyFill="1" applyBorder="1" applyAlignment="1">
      <alignment horizontal="center" wrapText="1"/>
    </xf>
    <xf numFmtId="0" fontId="3" fillId="24" borderId="0" xfId="52" applyFont="1" applyFill="1" applyBorder="1" applyAlignment="1">
      <alignment wrapText="1"/>
      <protection/>
    </xf>
    <xf numFmtId="0" fontId="3" fillId="24" borderId="0" xfId="52" applyFont="1" applyFill="1" applyBorder="1">
      <alignment/>
      <protection/>
    </xf>
    <xf numFmtId="164" fontId="3" fillId="0" borderId="10" xfId="0" applyNumberFormat="1" applyFont="1" applyFill="1" applyBorder="1" applyAlignment="1">
      <alignment horizontal="right"/>
    </xf>
    <xf numFmtId="164" fontId="1" fillId="0" borderId="10" xfId="0" applyNumberFormat="1" applyFont="1" applyFill="1" applyBorder="1" applyAlignment="1">
      <alignment horizontal="right"/>
    </xf>
    <xf numFmtId="164" fontId="3" fillId="0" borderId="10" xfId="52" applyNumberFormat="1" applyFont="1" applyFill="1" applyBorder="1" applyAlignment="1">
      <alignment horizontal="right"/>
      <protection/>
    </xf>
    <xf numFmtId="164" fontId="1" fillId="0" borderId="10" xfId="52" applyNumberFormat="1" applyFont="1" applyFill="1" applyBorder="1" applyAlignment="1">
      <alignment horizontal="right"/>
      <protection/>
    </xf>
    <xf numFmtId="164" fontId="3" fillId="0" borderId="10" xfId="0" applyNumberFormat="1" applyFont="1" applyBorder="1" applyAlignment="1">
      <alignment horizontal="center" wrapText="1"/>
    </xf>
    <xf numFmtId="164" fontId="1" fillId="0" borderId="10" xfId="0" applyNumberFormat="1" applyFont="1" applyBorder="1" applyAlignment="1">
      <alignment horizontal="center" wrapText="1"/>
    </xf>
    <xf numFmtId="164" fontId="1" fillId="0" borderId="10" xfId="0" applyNumberFormat="1" applyFont="1" applyBorder="1" applyAlignment="1">
      <alignment horizontal="right" wrapText="1"/>
    </xf>
    <xf numFmtId="0" fontId="24" fillId="0" borderId="0" xfId="0" applyFont="1" applyAlignment="1">
      <alignment/>
    </xf>
    <xf numFmtId="0" fontId="3" fillId="0" borderId="10" xfId="52" applyFont="1" applyFill="1" applyBorder="1" applyAlignment="1">
      <alignment horizontal="center" vertical="center"/>
      <protection/>
    </xf>
    <xf numFmtId="2" fontId="3" fillId="0" borderId="10" xfId="52" applyNumberFormat="1" applyFont="1" applyFill="1" applyBorder="1" applyAlignment="1">
      <alignment horizontal="center" wrapText="1"/>
      <protection/>
    </xf>
    <xf numFmtId="0" fontId="1" fillId="0" borderId="10" xfId="52" applyFont="1" applyBorder="1" applyAlignment="1">
      <alignment wrapText="1"/>
      <protection/>
    </xf>
    <xf numFmtId="164" fontId="1" fillId="0" borderId="10" xfId="52" applyNumberFormat="1" applyFont="1" applyFill="1" applyBorder="1" applyAlignment="1">
      <alignment/>
      <protection/>
    </xf>
    <xf numFmtId="0" fontId="3" fillId="0" borderId="10" xfId="52" applyFont="1" applyFill="1" applyBorder="1" applyAlignment="1">
      <alignment horizontal="left"/>
      <protection/>
    </xf>
    <xf numFmtId="164" fontId="3" fillId="0" borderId="10" xfId="52" applyNumberFormat="1" applyFont="1" applyFill="1" applyBorder="1" applyAlignment="1">
      <alignment/>
      <protection/>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0" xfId="0" applyFont="1" applyBorder="1" applyAlignment="1">
      <alignment horizontal="center" wrapText="1"/>
    </xf>
    <xf numFmtId="0" fontId="1" fillId="0" borderId="0" xfId="0" applyFont="1" applyAlignment="1">
      <alignment horizontal="right" wrapText="1"/>
    </xf>
    <xf numFmtId="0" fontId="1" fillId="0" borderId="10" xfId="0" applyFont="1" applyBorder="1" applyAlignment="1">
      <alignment vertical="top" wrapText="1"/>
    </xf>
    <xf numFmtId="0" fontId="1" fillId="0" borderId="10" xfId="0" applyFont="1" applyBorder="1" applyAlignment="1">
      <alignment horizontal="center" vertical="top" wrapText="1"/>
    </xf>
    <xf numFmtId="0" fontId="3"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3" fillId="0" borderId="10" xfId="0" applyFont="1" applyBorder="1" applyAlignment="1">
      <alignment horizontal="center" vertical="top" wrapText="1"/>
    </xf>
    <xf numFmtId="0" fontId="5" fillId="0" borderId="0" xfId="0" applyFont="1" applyAlignment="1">
      <alignment horizontal="center"/>
    </xf>
    <xf numFmtId="0" fontId="1" fillId="0" borderId="0" xfId="0" applyFont="1" applyFill="1" applyAlignment="1">
      <alignment horizontal="right" wrapText="1"/>
    </xf>
    <xf numFmtId="0" fontId="3" fillId="0" borderId="0" xfId="0" applyFont="1" applyFill="1" applyAlignment="1">
      <alignment horizontal="center"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4" fontId="1" fillId="0" borderId="13" xfId="0" applyNumberFormat="1" applyFont="1" applyFill="1" applyBorder="1" applyAlignment="1">
      <alignment horizontal="center" vertical="top" wrapText="1"/>
    </xf>
    <xf numFmtId="4" fontId="1" fillId="0" borderId="14" xfId="0" applyNumberFormat="1" applyFont="1" applyFill="1" applyBorder="1" applyAlignment="1">
      <alignment horizontal="center" vertical="top" wrapText="1"/>
    </xf>
    <xf numFmtId="0" fontId="1" fillId="0" borderId="0" xfId="52" applyFont="1" applyAlignment="1">
      <alignment horizontal="right" wrapText="1"/>
      <protection/>
    </xf>
    <xf numFmtId="0" fontId="3" fillId="0" borderId="0" xfId="52" applyFont="1" applyFill="1" applyBorder="1" applyAlignment="1">
      <alignment horizontal="center"/>
      <protection/>
    </xf>
    <xf numFmtId="0" fontId="3" fillId="0" borderId="0" xfId="52" applyFont="1" applyFill="1" applyBorder="1" applyAlignment="1">
      <alignment horizontal="center" wrapText="1"/>
      <protection/>
    </xf>
    <xf numFmtId="0" fontId="1" fillId="0" borderId="0" xfId="52" applyFont="1" applyFill="1" applyBorder="1" applyAlignment="1">
      <alignment horizontal="right" wrapText="1"/>
      <protection/>
    </xf>
    <xf numFmtId="4" fontId="3" fillId="0" borderId="10" xfId="52" applyNumberFormat="1" applyFont="1" applyFill="1" applyBorder="1" applyAlignment="1">
      <alignment horizontal="center" vertical="center" wrapText="1"/>
      <protection/>
    </xf>
    <xf numFmtId="0" fontId="3" fillId="0" borderId="11" xfId="52" applyFont="1" applyFill="1" applyBorder="1" applyAlignment="1">
      <alignment horizontal="center" vertical="center" wrapText="1"/>
      <protection/>
    </xf>
    <xf numFmtId="0" fontId="3" fillId="0" borderId="12" xfId="52" applyFont="1" applyFill="1" applyBorder="1" applyAlignment="1">
      <alignment horizontal="center" vertical="center" wrapText="1"/>
      <protection/>
    </xf>
    <xf numFmtId="0" fontId="1" fillId="0" borderId="15" xfId="52" applyFont="1" applyFill="1" applyBorder="1" applyAlignment="1">
      <alignment horizontal="right" wrapText="1"/>
      <protection/>
    </xf>
    <xf numFmtId="4" fontId="3" fillId="0" borderId="11" xfId="52" applyNumberFormat="1" applyFont="1" applyFill="1" applyBorder="1" applyAlignment="1">
      <alignment horizontal="center" vertical="center" wrapText="1"/>
      <protection/>
    </xf>
    <xf numFmtId="4" fontId="3" fillId="0" borderId="12" xfId="52" applyNumberFormat="1" applyFont="1" applyFill="1" applyBorder="1" applyAlignment="1">
      <alignment horizontal="center" vertical="center" wrapText="1"/>
      <protection/>
    </xf>
    <xf numFmtId="4" fontId="3" fillId="0" borderId="11" xfId="52" applyNumberFormat="1" applyFont="1" applyFill="1" applyBorder="1" applyAlignment="1">
      <alignment horizontal="center" wrapText="1"/>
      <protection/>
    </xf>
    <xf numFmtId="4" fontId="3" fillId="0" borderId="12" xfId="52" applyNumberFormat="1" applyFont="1" applyFill="1" applyBorder="1" applyAlignment="1">
      <alignment horizontal="center" wrapText="1"/>
      <protection/>
    </xf>
    <xf numFmtId="0" fontId="3" fillId="0" borderId="11" xfId="52" applyFont="1" applyFill="1" applyBorder="1" applyAlignment="1">
      <alignment horizontal="center" wrapText="1"/>
      <protection/>
    </xf>
    <xf numFmtId="0" fontId="3" fillId="0" borderId="12" xfId="52" applyFont="1" applyFill="1" applyBorder="1" applyAlignment="1">
      <alignment horizontal="center" wrapText="1"/>
      <protection/>
    </xf>
    <xf numFmtId="0" fontId="3" fillId="0" borderId="0" xfId="52" applyFont="1" applyAlignment="1">
      <alignment horizontal="center" vertical="center" wrapText="1"/>
      <protection/>
    </xf>
    <xf numFmtId="0" fontId="1" fillId="0" borderId="0" xfId="52" applyFont="1" applyAlignment="1">
      <alignment horizontal="right"/>
      <protection/>
    </xf>
    <xf numFmtId="0" fontId="3" fillId="0" borderId="10" xfId="52" applyFont="1" applyFill="1" applyBorder="1" applyAlignment="1">
      <alignment horizontal="center" vertical="center"/>
      <protection/>
    </xf>
    <xf numFmtId="2" fontId="3" fillId="0" borderId="13" xfId="52" applyNumberFormat="1" applyFont="1" applyFill="1" applyBorder="1" applyAlignment="1">
      <alignment horizontal="center" vertical="center" wrapText="1"/>
      <protection/>
    </xf>
    <xf numFmtId="2" fontId="3" fillId="0" borderId="14" xfId="52" applyNumberFormat="1" applyFont="1" applyFill="1" applyBorder="1" applyAlignment="1">
      <alignment horizontal="center" vertical="center" wrapText="1"/>
      <protection/>
    </xf>
    <xf numFmtId="0" fontId="1" fillId="0" borderId="0" xfId="0" applyFont="1" applyAlignment="1">
      <alignment horizontal="right" wrapText="1"/>
    </xf>
    <xf numFmtId="0" fontId="1" fillId="0" borderId="0" xfId="52" applyFont="1" applyAlignment="1">
      <alignment horizontal="right" wrapText="1"/>
      <protection/>
    </xf>
    <xf numFmtId="0" fontId="1" fillId="0"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1"/>
  <sheetViews>
    <sheetView zoomScale="80" zoomScaleNormal="80" zoomScalePageLayoutView="0" workbookViewId="0" topLeftCell="A46">
      <selection activeCell="A4" sqref="A4:C4"/>
    </sheetView>
  </sheetViews>
  <sheetFormatPr defaultColWidth="9.140625" defaultRowHeight="15"/>
  <cols>
    <col min="1" max="1" width="36.421875" style="7" customWidth="1"/>
    <col min="2" max="2" width="56.28125" style="7" customWidth="1"/>
    <col min="3" max="3" width="18.421875" style="7" customWidth="1"/>
    <col min="4" max="16384" width="9.140625" style="7" customWidth="1"/>
  </cols>
  <sheetData>
    <row r="1" spans="1:3" s="6" customFormat="1" ht="18.75">
      <c r="A1" s="123" t="s">
        <v>12</v>
      </c>
      <c r="B1" s="123"/>
      <c r="C1" s="123"/>
    </row>
    <row r="2" spans="1:3" s="6" customFormat="1" ht="18.75">
      <c r="A2" s="123" t="s">
        <v>246</v>
      </c>
      <c r="B2" s="123"/>
      <c r="C2" s="123"/>
    </row>
    <row r="3" spans="1:3" s="6" customFormat="1" ht="18.75">
      <c r="A3" s="123" t="s">
        <v>11</v>
      </c>
      <c r="B3" s="123"/>
      <c r="C3" s="123"/>
    </row>
    <row r="4" spans="1:3" s="6" customFormat="1" ht="18.75">
      <c r="A4" s="157" t="s">
        <v>313</v>
      </c>
      <c r="B4" s="157"/>
      <c r="C4" s="157"/>
    </row>
    <row r="5" spans="1:3" s="6" customFormat="1" ht="18.75">
      <c r="A5" s="123" t="s">
        <v>247</v>
      </c>
      <c r="B5" s="123"/>
      <c r="C5" s="123"/>
    </row>
    <row r="6" spans="1:3" s="6" customFormat="1" ht="18.75">
      <c r="A6" s="123" t="s">
        <v>11</v>
      </c>
      <c r="B6" s="123"/>
      <c r="C6" s="123"/>
    </row>
    <row r="7" spans="1:3" s="6" customFormat="1" ht="18.75">
      <c r="A7" s="123" t="s">
        <v>238</v>
      </c>
      <c r="B7" s="123"/>
      <c r="C7" s="123"/>
    </row>
    <row r="9" spans="1:3" ht="87" customHeight="1">
      <c r="A9" s="126" t="s">
        <v>239</v>
      </c>
      <c r="B9" s="127"/>
      <c r="C9" s="127"/>
    </row>
    <row r="10" ht="18.75">
      <c r="C10" s="8" t="s">
        <v>10</v>
      </c>
    </row>
    <row r="11" spans="1:3" s="11" customFormat="1" ht="56.25">
      <c r="A11" s="9" t="s">
        <v>9</v>
      </c>
      <c r="B11" s="10" t="s">
        <v>0</v>
      </c>
      <c r="C11" s="9" t="s">
        <v>190</v>
      </c>
    </row>
    <row r="12" spans="1:3" ht="18.75">
      <c r="A12" s="12">
        <v>1</v>
      </c>
      <c r="B12" s="12">
        <v>2</v>
      </c>
      <c r="C12" s="12">
        <v>3</v>
      </c>
    </row>
    <row r="13" spans="1:3" ht="93.75">
      <c r="A13" s="13"/>
      <c r="B13" s="14" t="s">
        <v>1</v>
      </c>
      <c r="C13" s="12"/>
    </row>
    <row r="14" spans="1:3" ht="75">
      <c r="A14" s="13" t="s">
        <v>149</v>
      </c>
      <c r="B14" s="13" t="s">
        <v>150</v>
      </c>
      <c r="C14" s="12">
        <v>100</v>
      </c>
    </row>
    <row r="15" spans="1:3" ht="56.25">
      <c r="A15" s="13"/>
      <c r="B15" s="14" t="s">
        <v>3</v>
      </c>
      <c r="C15" s="12"/>
    </row>
    <row r="16" spans="1:3" ht="56.25">
      <c r="A16" s="13" t="s">
        <v>151</v>
      </c>
      <c r="B16" s="13" t="s">
        <v>152</v>
      </c>
      <c r="C16" s="12">
        <v>100</v>
      </c>
    </row>
    <row r="17" spans="1:3" ht="56.25">
      <c r="A17" s="13" t="s">
        <v>153</v>
      </c>
      <c r="B17" s="13" t="s">
        <v>154</v>
      </c>
      <c r="C17" s="12">
        <v>100</v>
      </c>
    </row>
    <row r="18" spans="1:3" ht="37.5">
      <c r="A18" s="13" t="s">
        <v>155</v>
      </c>
      <c r="B18" s="13" t="s">
        <v>156</v>
      </c>
      <c r="C18" s="12">
        <v>100</v>
      </c>
    </row>
    <row r="19" spans="1:3" ht="56.25">
      <c r="A19" s="13"/>
      <c r="B19" s="14" t="s">
        <v>4</v>
      </c>
      <c r="C19" s="12"/>
    </row>
    <row r="20" spans="1:3" ht="93.75">
      <c r="A20" s="13" t="s">
        <v>157</v>
      </c>
      <c r="B20" s="13" t="s">
        <v>158</v>
      </c>
      <c r="C20" s="12">
        <v>100</v>
      </c>
    </row>
    <row r="21" spans="1:3" ht="93.75">
      <c r="A21" s="13" t="s">
        <v>159</v>
      </c>
      <c r="B21" s="13" t="s">
        <v>160</v>
      </c>
      <c r="C21" s="12">
        <v>100</v>
      </c>
    </row>
    <row r="22" spans="1:3" ht="56.25">
      <c r="A22" s="13"/>
      <c r="B22" s="14" t="s">
        <v>5</v>
      </c>
      <c r="C22" s="12"/>
    </row>
    <row r="23" spans="1:3" ht="75">
      <c r="A23" s="13" t="s">
        <v>161</v>
      </c>
      <c r="B23" s="13" t="s">
        <v>162</v>
      </c>
      <c r="C23" s="12">
        <v>100</v>
      </c>
    </row>
    <row r="24" spans="1:3" ht="37.5">
      <c r="A24" s="13"/>
      <c r="B24" s="14" t="s">
        <v>6</v>
      </c>
      <c r="C24" s="12"/>
    </row>
    <row r="25" spans="1:3" ht="93.75">
      <c r="A25" s="13" t="s">
        <v>163</v>
      </c>
      <c r="B25" s="13" t="s">
        <v>164</v>
      </c>
      <c r="C25" s="12">
        <v>100</v>
      </c>
    </row>
    <row r="26" spans="1:3" ht="131.25">
      <c r="A26" s="13" t="s">
        <v>165</v>
      </c>
      <c r="B26" s="13" t="s">
        <v>166</v>
      </c>
      <c r="C26" s="12">
        <v>100</v>
      </c>
    </row>
    <row r="27" spans="1:3" ht="93.75">
      <c r="A27" s="13" t="s">
        <v>167</v>
      </c>
      <c r="B27" s="13" t="s">
        <v>168</v>
      </c>
      <c r="C27" s="12">
        <v>100</v>
      </c>
    </row>
    <row r="28" spans="1:3" ht="93.75">
      <c r="A28" s="13" t="s">
        <v>169</v>
      </c>
      <c r="B28" s="13" t="s">
        <v>170</v>
      </c>
      <c r="C28" s="12">
        <v>100</v>
      </c>
    </row>
    <row r="29" spans="1:3" ht="75">
      <c r="A29" s="13" t="s">
        <v>171</v>
      </c>
      <c r="B29" s="13" t="s">
        <v>172</v>
      </c>
      <c r="C29" s="12">
        <v>100</v>
      </c>
    </row>
    <row r="30" spans="1:3" ht="18.75">
      <c r="A30" s="13"/>
      <c r="B30" s="14" t="s">
        <v>7</v>
      </c>
      <c r="C30" s="12"/>
    </row>
    <row r="31" spans="1:3" ht="37.5">
      <c r="A31" s="13" t="s">
        <v>173</v>
      </c>
      <c r="B31" s="15" t="s">
        <v>174</v>
      </c>
      <c r="C31" s="12">
        <v>100</v>
      </c>
    </row>
    <row r="32" spans="1:3" ht="112.5">
      <c r="A32" s="13" t="s">
        <v>175</v>
      </c>
      <c r="B32" s="13" t="s">
        <v>176</v>
      </c>
      <c r="C32" s="12">
        <v>100</v>
      </c>
    </row>
    <row r="33" spans="1:3" ht="37.5">
      <c r="A33" s="13" t="s">
        <v>177</v>
      </c>
      <c r="B33" s="13" t="s">
        <v>178</v>
      </c>
      <c r="C33" s="12">
        <v>100</v>
      </c>
    </row>
    <row r="34" spans="1:3" ht="37.5">
      <c r="A34" s="13" t="s">
        <v>179</v>
      </c>
      <c r="B34" s="15" t="s">
        <v>180</v>
      </c>
      <c r="C34" s="12">
        <v>100</v>
      </c>
    </row>
    <row r="35" spans="1:3" ht="37.5">
      <c r="A35" s="13"/>
      <c r="B35" s="14" t="s">
        <v>8</v>
      </c>
      <c r="C35" s="12"/>
    </row>
    <row r="36" spans="1:3" ht="93.75">
      <c r="A36" s="13" t="s">
        <v>232</v>
      </c>
      <c r="B36" s="13" t="s">
        <v>181</v>
      </c>
      <c r="C36" s="12">
        <v>100</v>
      </c>
    </row>
    <row r="37" spans="1:3" ht="112.5">
      <c r="A37" s="13" t="s">
        <v>182</v>
      </c>
      <c r="B37" s="13" t="s">
        <v>183</v>
      </c>
      <c r="C37" s="12">
        <v>100</v>
      </c>
    </row>
    <row r="38" spans="1:3" ht="56.25">
      <c r="A38" s="13" t="s">
        <v>184</v>
      </c>
      <c r="B38" s="13" t="s">
        <v>185</v>
      </c>
      <c r="C38" s="12">
        <v>100</v>
      </c>
    </row>
    <row r="39" spans="1:3" ht="18.75">
      <c r="A39" s="124" t="s">
        <v>186</v>
      </c>
      <c r="B39" s="124" t="s">
        <v>187</v>
      </c>
      <c r="C39" s="125">
        <v>100</v>
      </c>
    </row>
    <row r="40" spans="1:3" ht="18.75">
      <c r="A40" s="124"/>
      <c r="B40" s="124"/>
      <c r="C40" s="125"/>
    </row>
    <row r="41" spans="1:3" ht="56.25">
      <c r="A41" s="13" t="s">
        <v>188</v>
      </c>
      <c r="B41" s="13" t="s">
        <v>189</v>
      </c>
      <c r="C41" s="12">
        <v>100</v>
      </c>
    </row>
  </sheetData>
  <sheetProtection/>
  <mergeCells count="11">
    <mergeCell ref="A1:C1"/>
    <mergeCell ref="A2:C2"/>
    <mergeCell ref="A3:C3"/>
    <mergeCell ref="A4:C4"/>
    <mergeCell ref="A5:C5"/>
    <mergeCell ref="A39:A40"/>
    <mergeCell ref="B39:B40"/>
    <mergeCell ref="C39:C40"/>
    <mergeCell ref="A6:C6"/>
    <mergeCell ref="A9:C9"/>
    <mergeCell ref="A7:C7"/>
  </mergeCells>
  <printOptions/>
  <pageMargins left="0.7086614173228347" right="0.7086614173228347" top="0.7480314960629921" bottom="0.7480314960629921" header="0.31496062992125984" footer="0.31496062992125984"/>
  <pageSetup fitToHeight="10" fitToWidth="1" horizontalDpi="180" verticalDpi="180" orientation="portrait" paperSize="9" scale="78" r:id="rId1"/>
</worksheet>
</file>

<file path=xl/worksheets/sheet10.xml><?xml version="1.0" encoding="utf-8"?>
<worksheet xmlns="http://schemas.openxmlformats.org/spreadsheetml/2006/main" xmlns:r="http://schemas.openxmlformats.org/officeDocument/2006/relationships">
  <dimension ref="A1:F63"/>
  <sheetViews>
    <sheetView zoomScale="60" zoomScaleNormal="60" zoomScalePageLayoutView="0" workbookViewId="0" topLeftCell="A58">
      <selection activeCell="A4" sqref="A4:E4"/>
    </sheetView>
  </sheetViews>
  <sheetFormatPr defaultColWidth="9.140625" defaultRowHeight="15"/>
  <cols>
    <col min="1" max="1" width="55.7109375" style="62" customWidth="1"/>
    <col min="2" max="2" width="10.57421875" style="95" customWidth="1"/>
    <col min="3" max="3" width="15.28125" style="61" customWidth="1"/>
    <col min="4" max="4" width="8.28125" style="61" customWidth="1"/>
    <col min="5" max="5" width="11.7109375" style="85" customWidth="1"/>
    <col min="6" max="6" width="9.57421875" style="61" bestFit="1" customWidth="1"/>
    <col min="7" max="16384" width="9.140625" style="61" customWidth="1"/>
  </cols>
  <sheetData>
    <row r="1" spans="1:5" s="60" customFormat="1" ht="18.75">
      <c r="A1" s="138" t="s">
        <v>93</v>
      </c>
      <c r="B1" s="138"/>
      <c r="C1" s="138"/>
      <c r="D1" s="138"/>
      <c r="E1" s="138"/>
    </row>
    <row r="2" spans="1:5" s="60" customFormat="1" ht="18.75">
      <c r="A2" s="138" t="s">
        <v>259</v>
      </c>
      <c r="B2" s="138"/>
      <c r="C2" s="138"/>
      <c r="D2" s="138"/>
      <c r="E2" s="138"/>
    </row>
    <row r="3" spans="1:5" s="60" customFormat="1" ht="18.75">
      <c r="A3" s="138" t="s">
        <v>11</v>
      </c>
      <c r="B3" s="138"/>
      <c r="C3" s="138"/>
      <c r="D3" s="138"/>
      <c r="E3" s="138"/>
    </row>
    <row r="4" spans="1:5" s="60" customFormat="1" ht="18.75">
      <c r="A4" s="158" t="s">
        <v>313</v>
      </c>
      <c r="B4" s="158"/>
      <c r="C4" s="158"/>
      <c r="D4" s="158"/>
      <c r="E4" s="158"/>
    </row>
    <row r="5" spans="1:5" s="60" customFormat="1" ht="18.75">
      <c r="A5" s="138" t="s">
        <v>260</v>
      </c>
      <c r="B5" s="138"/>
      <c r="C5" s="138"/>
      <c r="D5" s="138"/>
      <c r="E5" s="138"/>
    </row>
    <row r="6" spans="1:5" s="60" customFormat="1" ht="18.75">
      <c r="A6" s="138" t="s">
        <v>11</v>
      </c>
      <c r="B6" s="138"/>
      <c r="C6" s="138"/>
      <c r="D6" s="138"/>
      <c r="E6" s="138"/>
    </row>
    <row r="7" spans="1:5" s="60" customFormat="1" ht="18.75">
      <c r="A7" s="138" t="s">
        <v>238</v>
      </c>
      <c r="B7" s="138"/>
      <c r="C7" s="138"/>
      <c r="D7" s="138"/>
      <c r="E7" s="138"/>
    </row>
    <row r="8" spans="1:5" ht="18.75">
      <c r="A8" s="139"/>
      <c r="B8" s="139"/>
      <c r="C8" s="139"/>
      <c r="D8" s="139"/>
      <c r="E8" s="139"/>
    </row>
    <row r="9" spans="1:6" ht="64.5" customHeight="1">
      <c r="A9" s="140" t="s">
        <v>269</v>
      </c>
      <c r="B9" s="140"/>
      <c r="C9" s="140"/>
      <c r="D9" s="140"/>
      <c r="E9" s="140"/>
      <c r="F9" s="90"/>
    </row>
    <row r="10" spans="1:5" s="62" customFormat="1" ht="18.75">
      <c r="A10" s="145"/>
      <c r="B10" s="145"/>
      <c r="C10" s="145"/>
      <c r="D10" s="145"/>
      <c r="E10" s="145"/>
    </row>
    <row r="11" spans="1:6" s="62" customFormat="1" ht="51.75" customHeight="1">
      <c r="A11" s="143" t="s">
        <v>64</v>
      </c>
      <c r="B11" s="150" t="s">
        <v>97</v>
      </c>
      <c r="C11" s="150" t="s">
        <v>66</v>
      </c>
      <c r="D11" s="150" t="s">
        <v>67</v>
      </c>
      <c r="E11" s="148" t="s">
        <v>99</v>
      </c>
      <c r="F11" s="96"/>
    </row>
    <row r="12" spans="1:5" s="62" customFormat="1" ht="18.75">
      <c r="A12" s="144"/>
      <c r="B12" s="151"/>
      <c r="C12" s="151"/>
      <c r="D12" s="151"/>
      <c r="E12" s="149"/>
    </row>
    <row r="13" spans="1:5" s="62" customFormat="1" ht="18.75">
      <c r="A13" s="87">
        <v>1</v>
      </c>
      <c r="B13" s="87">
        <v>2</v>
      </c>
      <c r="C13" s="87">
        <v>2</v>
      </c>
      <c r="D13" s="87">
        <v>3</v>
      </c>
      <c r="E13" s="93">
        <v>4</v>
      </c>
    </row>
    <row r="14" spans="1:6" s="62" customFormat="1" ht="18.75">
      <c r="A14" s="14" t="s">
        <v>28</v>
      </c>
      <c r="B14" s="94"/>
      <c r="C14" s="64"/>
      <c r="D14" s="64"/>
      <c r="E14" s="68">
        <f>E15</f>
        <v>5964.299999999999</v>
      </c>
      <c r="F14" s="96"/>
    </row>
    <row r="15" spans="1:6" s="62" customFormat="1" ht="75">
      <c r="A15" s="14" t="s">
        <v>270</v>
      </c>
      <c r="B15" s="94">
        <v>791</v>
      </c>
      <c r="C15" s="64"/>
      <c r="D15" s="64"/>
      <c r="E15" s="68">
        <f>E16+E20+E29+E32+E36+E39+E43+E48+E59+E25</f>
        <v>5964.299999999999</v>
      </c>
      <c r="F15" s="96"/>
    </row>
    <row r="16" spans="1:6" s="62" customFormat="1" ht="112.5">
      <c r="A16" s="14" t="s">
        <v>291</v>
      </c>
      <c r="B16" s="94">
        <v>791</v>
      </c>
      <c r="C16" s="63" t="s">
        <v>225</v>
      </c>
      <c r="D16" s="64"/>
      <c r="E16" s="54">
        <f>E17</f>
        <v>700.4</v>
      </c>
      <c r="F16" s="96"/>
    </row>
    <row r="17" spans="1:6" s="62" customFormat="1" ht="18.75">
      <c r="A17" s="13" t="s">
        <v>215</v>
      </c>
      <c r="B17" s="94">
        <v>791</v>
      </c>
      <c r="C17" s="66" t="s">
        <v>226</v>
      </c>
      <c r="D17" s="17"/>
      <c r="E17" s="37">
        <f>E18</f>
        <v>700.4</v>
      </c>
      <c r="F17" s="90"/>
    </row>
    <row r="18" spans="1:5" s="62" customFormat="1" ht="112.5">
      <c r="A18" s="13" t="s">
        <v>71</v>
      </c>
      <c r="B18" s="87">
        <v>791</v>
      </c>
      <c r="C18" s="66" t="s">
        <v>226</v>
      </c>
      <c r="D18" s="17">
        <v>100</v>
      </c>
      <c r="E18" s="37">
        <v>700.4</v>
      </c>
    </row>
    <row r="19" spans="1:5" s="62" customFormat="1" ht="93.75">
      <c r="A19" s="13" t="s">
        <v>74</v>
      </c>
      <c r="B19" s="87">
        <v>791</v>
      </c>
      <c r="C19" s="17"/>
      <c r="D19" s="17"/>
      <c r="E19" s="37">
        <f>E20</f>
        <v>2134.3</v>
      </c>
    </row>
    <row r="20" spans="1:5" s="62" customFormat="1" ht="112.5">
      <c r="A20" s="14" t="s">
        <v>291</v>
      </c>
      <c r="B20" s="87">
        <v>730</v>
      </c>
      <c r="C20" s="63" t="s">
        <v>225</v>
      </c>
      <c r="D20" s="64"/>
      <c r="E20" s="54">
        <f>E21</f>
        <v>2134.3</v>
      </c>
    </row>
    <row r="21" spans="1:5" s="90" customFormat="1" ht="37.5">
      <c r="A21" s="13" t="s">
        <v>70</v>
      </c>
      <c r="B21" s="94">
        <v>791</v>
      </c>
      <c r="C21" s="66" t="s">
        <v>227</v>
      </c>
      <c r="D21" s="17"/>
      <c r="E21" s="37">
        <f>E22+E23+E24</f>
        <v>2134.3</v>
      </c>
    </row>
    <row r="22" spans="1:6" s="62" customFormat="1" ht="112.5">
      <c r="A22" s="13" t="s">
        <v>71</v>
      </c>
      <c r="B22" s="87">
        <v>791</v>
      </c>
      <c r="C22" s="66" t="s">
        <v>227</v>
      </c>
      <c r="D22" s="17">
        <v>100</v>
      </c>
      <c r="E22" s="37">
        <v>1076.9</v>
      </c>
      <c r="F22" s="69"/>
    </row>
    <row r="23" spans="1:6" s="62" customFormat="1" ht="37.5">
      <c r="A23" s="13" t="s">
        <v>72</v>
      </c>
      <c r="B23" s="87">
        <v>791</v>
      </c>
      <c r="C23" s="66" t="s">
        <v>227</v>
      </c>
      <c r="D23" s="17">
        <v>200</v>
      </c>
      <c r="E23" s="37">
        <v>874.8</v>
      </c>
      <c r="F23" s="61"/>
    </row>
    <row r="24" spans="1:6" s="90" customFormat="1" ht="18.75">
      <c r="A24" s="13" t="s">
        <v>73</v>
      </c>
      <c r="B24" s="94">
        <v>791</v>
      </c>
      <c r="C24" s="66" t="s">
        <v>227</v>
      </c>
      <c r="D24" s="17">
        <v>800</v>
      </c>
      <c r="E24" s="37">
        <v>182.6</v>
      </c>
      <c r="F24" s="61"/>
    </row>
    <row r="25" spans="1:5" s="100" customFormat="1" ht="37.5">
      <c r="A25" s="97" t="s">
        <v>292</v>
      </c>
      <c r="B25" s="98" t="s">
        <v>299</v>
      </c>
      <c r="C25" s="99"/>
      <c r="D25" s="99"/>
      <c r="E25" s="36">
        <f>E26</f>
        <v>15</v>
      </c>
    </row>
    <row r="26" spans="1:5" s="100" customFormat="1" ht="18.75">
      <c r="A26" s="101" t="s">
        <v>78</v>
      </c>
      <c r="B26" s="102">
        <v>791</v>
      </c>
      <c r="C26" s="103">
        <v>9900000000</v>
      </c>
      <c r="D26" s="103"/>
      <c r="E26" s="38">
        <f>E27</f>
        <v>15</v>
      </c>
    </row>
    <row r="27" spans="1:5" s="104" customFormat="1" ht="37.5">
      <c r="A27" s="101" t="s">
        <v>293</v>
      </c>
      <c r="B27" s="102">
        <v>791</v>
      </c>
      <c r="C27" s="103">
        <v>9900000220</v>
      </c>
      <c r="D27" s="103"/>
      <c r="E27" s="38">
        <f>E28</f>
        <v>15</v>
      </c>
    </row>
    <row r="28" spans="1:6" s="100" customFormat="1" ht="37.5">
      <c r="A28" s="101" t="s">
        <v>72</v>
      </c>
      <c r="B28" s="102">
        <v>791</v>
      </c>
      <c r="C28" s="103">
        <v>9900000220</v>
      </c>
      <c r="D28" s="103">
        <v>200</v>
      </c>
      <c r="E28" s="38">
        <v>15</v>
      </c>
      <c r="F28" s="70"/>
    </row>
    <row r="29" spans="1:6" s="62" customFormat="1" ht="18.75">
      <c r="A29" s="14" t="s">
        <v>78</v>
      </c>
      <c r="B29" s="87">
        <v>791</v>
      </c>
      <c r="C29" s="64">
        <v>9900000000</v>
      </c>
      <c r="D29" s="64"/>
      <c r="E29" s="54">
        <f>E30</f>
        <v>1</v>
      </c>
      <c r="F29" s="61"/>
    </row>
    <row r="30" spans="1:6" s="62" customFormat="1" ht="18.75">
      <c r="A30" s="13" t="s">
        <v>79</v>
      </c>
      <c r="B30" s="87">
        <v>791</v>
      </c>
      <c r="C30" s="17">
        <v>9900007500</v>
      </c>
      <c r="D30" s="17"/>
      <c r="E30" s="37">
        <f>E31</f>
        <v>1</v>
      </c>
      <c r="F30" s="61"/>
    </row>
    <row r="31" spans="1:6" s="62" customFormat="1" ht="18.75">
      <c r="A31" s="13" t="s">
        <v>73</v>
      </c>
      <c r="B31" s="87">
        <v>791</v>
      </c>
      <c r="C31" s="17">
        <v>9900007500</v>
      </c>
      <c r="D31" s="17">
        <v>800</v>
      </c>
      <c r="E31" s="37">
        <v>1</v>
      </c>
      <c r="F31" s="61"/>
    </row>
    <row r="32" spans="1:5" s="69" customFormat="1" ht="37.5">
      <c r="A32" s="14" t="s">
        <v>230</v>
      </c>
      <c r="B32" s="94">
        <v>791</v>
      </c>
      <c r="C32" s="64"/>
      <c r="D32" s="64"/>
      <c r="E32" s="54">
        <f>SUM(E34:E35)</f>
        <v>1314.1</v>
      </c>
    </row>
    <row r="33" spans="1:5" s="69" customFormat="1" ht="56.25">
      <c r="A33" s="13" t="s">
        <v>237</v>
      </c>
      <c r="B33" s="87">
        <v>791</v>
      </c>
      <c r="C33" s="64"/>
      <c r="D33" s="64"/>
      <c r="E33" s="54">
        <f>SUM(E34:E35)</f>
        <v>1314.1</v>
      </c>
    </row>
    <row r="34" spans="1:5" ht="37.5">
      <c r="A34" s="13" t="s">
        <v>72</v>
      </c>
      <c r="B34" s="87">
        <v>791</v>
      </c>
      <c r="C34" s="17">
        <v>1200002040</v>
      </c>
      <c r="D34" s="17">
        <v>200</v>
      </c>
      <c r="E34" s="37">
        <v>979.1</v>
      </c>
    </row>
    <row r="35" spans="1:5" ht="18.75">
      <c r="A35" s="13" t="s">
        <v>73</v>
      </c>
      <c r="B35" s="87">
        <v>791</v>
      </c>
      <c r="C35" s="17">
        <v>1200092360</v>
      </c>
      <c r="D35" s="17">
        <v>800</v>
      </c>
      <c r="E35" s="37">
        <v>335</v>
      </c>
    </row>
    <row r="36" spans="1:6" s="62" customFormat="1" ht="18.75">
      <c r="A36" s="14" t="s">
        <v>78</v>
      </c>
      <c r="B36" s="87">
        <v>791</v>
      </c>
      <c r="C36" s="64">
        <v>9900000000</v>
      </c>
      <c r="D36" s="64"/>
      <c r="E36" s="54">
        <f>E37</f>
        <v>75.2</v>
      </c>
      <c r="F36" s="61"/>
    </row>
    <row r="37" spans="1:6" s="69" customFormat="1" ht="75">
      <c r="A37" s="13" t="s">
        <v>203</v>
      </c>
      <c r="B37" s="94">
        <v>791</v>
      </c>
      <c r="C37" s="17">
        <v>9900051180</v>
      </c>
      <c r="D37" s="17"/>
      <c r="E37" s="37">
        <f>E38</f>
        <v>75.2</v>
      </c>
      <c r="F37" s="61"/>
    </row>
    <row r="38" spans="1:6" ht="18.75">
      <c r="A38" s="13" t="s">
        <v>92</v>
      </c>
      <c r="B38" s="87">
        <v>791</v>
      </c>
      <c r="C38" s="17">
        <v>9900051180</v>
      </c>
      <c r="D38" s="17">
        <v>100</v>
      </c>
      <c r="E38" s="42">
        <v>75.2</v>
      </c>
      <c r="F38" s="69"/>
    </row>
    <row r="39" spans="1:5" ht="93.75">
      <c r="A39" s="14" t="s">
        <v>267</v>
      </c>
      <c r="B39" s="87">
        <v>791</v>
      </c>
      <c r="C39" s="64">
        <v>1600000000</v>
      </c>
      <c r="D39" s="64"/>
      <c r="E39" s="54">
        <f>E40</f>
        <v>163.3</v>
      </c>
    </row>
    <row r="40" spans="1:6" ht="37.5">
      <c r="A40" s="13" t="s">
        <v>206</v>
      </c>
      <c r="B40" s="87">
        <v>791</v>
      </c>
      <c r="C40" s="17">
        <v>1600024300</v>
      </c>
      <c r="D40" s="17"/>
      <c r="E40" s="112">
        <f>SUM(E41:E42)</f>
        <v>163.3</v>
      </c>
      <c r="F40" s="69"/>
    </row>
    <row r="41" spans="1:6" ht="112.5">
      <c r="A41" s="13" t="s">
        <v>71</v>
      </c>
      <c r="B41" s="87">
        <v>791</v>
      </c>
      <c r="C41" s="17">
        <v>1600024300</v>
      </c>
      <c r="D41" s="17">
        <v>100</v>
      </c>
      <c r="E41" s="112">
        <v>133.3</v>
      </c>
      <c r="F41" s="69"/>
    </row>
    <row r="42" spans="1:5" ht="37.5">
      <c r="A42" s="13" t="s">
        <v>72</v>
      </c>
      <c r="B42" s="87">
        <v>791</v>
      </c>
      <c r="C42" s="17">
        <v>1600024300</v>
      </c>
      <c r="D42" s="17">
        <v>200</v>
      </c>
      <c r="E42" s="37">
        <v>30</v>
      </c>
    </row>
    <row r="43" spans="1:6" ht="75">
      <c r="A43" s="75" t="s">
        <v>245</v>
      </c>
      <c r="B43" s="87">
        <v>791</v>
      </c>
      <c r="C43" s="64">
        <v>2100000000</v>
      </c>
      <c r="D43" s="64"/>
      <c r="E43" s="54">
        <f>E44+E46</f>
        <v>370</v>
      </c>
      <c r="F43" s="69"/>
    </row>
    <row r="44" spans="1:6" s="69" customFormat="1" ht="18.75">
      <c r="A44" s="13" t="s">
        <v>207</v>
      </c>
      <c r="B44" s="94">
        <v>791</v>
      </c>
      <c r="C44" s="17">
        <v>2100003150</v>
      </c>
      <c r="D44" s="17"/>
      <c r="E44" s="37">
        <f>E45</f>
        <v>370</v>
      </c>
      <c r="F44" s="61"/>
    </row>
    <row r="45" spans="1:5" ht="37.5">
      <c r="A45" s="13" t="s">
        <v>72</v>
      </c>
      <c r="B45" s="87">
        <v>791</v>
      </c>
      <c r="C45" s="17">
        <v>2100003150</v>
      </c>
      <c r="D45" s="17">
        <v>200</v>
      </c>
      <c r="E45" s="37">
        <v>370</v>
      </c>
    </row>
    <row r="46" spans="1:6" ht="93.75">
      <c r="A46" s="13" t="s">
        <v>213</v>
      </c>
      <c r="B46" s="87">
        <v>791</v>
      </c>
      <c r="C46" s="17">
        <v>21000074040</v>
      </c>
      <c r="D46" s="17"/>
      <c r="E46" s="37">
        <f>E47</f>
        <v>0</v>
      </c>
      <c r="F46" s="69"/>
    </row>
    <row r="47" spans="1:5" ht="37.5">
      <c r="A47" s="13" t="s">
        <v>72</v>
      </c>
      <c r="B47" s="87">
        <v>791</v>
      </c>
      <c r="C47" s="17">
        <v>21000074040</v>
      </c>
      <c r="D47" s="17">
        <v>200</v>
      </c>
      <c r="E47" s="37">
        <v>0</v>
      </c>
    </row>
    <row r="48" spans="1:5" ht="131.25">
      <c r="A48" s="14" t="s">
        <v>268</v>
      </c>
      <c r="B48" s="87">
        <v>791</v>
      </c>
      <c r="C48" s="64">
        <v>2000000000</v>
      </c>
      <c r="D48" s="64"/>
      <c r="E48" s="54">
        <f>E49+E52+E57</f>
        <v>1086.6</v>
      </c>
    </row>
    <row r="49" spans="1:5" ht="18.75">
      <c r="A49" s="13" t="s">
        <v>98</v>
      </c>
      <c r="B49" s="87">
        <v>791</v>
      </c>
      <c r="C49" s="72" t="s">
        <v>244</v>
      </c>
      <c r="D49" s="17"/>
      <c r="E49" s="37">
        <f>E50+E51</f>
        <v>47</v>
      </c>
    </row>
    <row r="50" spans="1:6" s="69" customFormat="1" ht="37.5">
      <c r="A50" s="13" t="s">
        <v>72</v>
      </c>
      <c r="B50" s="94">
        <v>791</v>
      </c>
      <c r="C50" s="72" t="s">
        <v>244</v>
      </c>
      <c r="D50" s="17">
        <v>200</v>
      </c>
      <c r="E50" s="37">
        <v>41</v>
      </c>
      <c r="F50" s="61"/>
    </row>
    <row r="51" spans="1:6" s="69" customFormat="1" ht="18.75">
      <c r="A51" s="13" t="s">
        <v>73</v>
      </c>
      <c r="B51" s="94">
        <v>791</v>
      </c>
      <c r="C51" s="72" t="s">
        <v>244</v>
      </c>
      <c r="D51" s="17">
        <v>800</v>
      </c>
      <c r="E51" s="37">
        <v>6</v>
      </c>
      <c r="F51" s="61"/>
    </row>
    <row r="52" spans="1:5" ht="18.75">
      <c r="A52" s="13" t="s">
        <v>89</v>
      </c>
      <c r="B52" s="87">
        <v>791</v>
      </c>
      <c r="C52" s="91"/>
      <c r="D52" s="91"/>
      <c r="E52" s="37">
        <f>E53+E56</f>
        <v>539.5999999999999</v>
      </c>
    </row>
    <row r="53" spans="1:6" s="69" customFormat="1" ht="37.5">
      <c r="A53" s="13" t="s">
        <v>91</v>
      </c>
      <c r="B53" s="94">
        <v>791</v>
      </c>
      <c r="C53" s="17">
        <v>2000006050</v>
      </c>
      <c r="D53" s="17"/>
      <c r="E53" s="37">
        <f>E54+E55</f>
        <v>529.5999999999999</v>
      </c>
      <c r="F53" s="61"/>
    </row>
    <row r="54" spans="1:5" ht="112.5">
      <c r="A54" s="13" t="s">
        <v>71</v>
      </c>
      <c r="B54" s="87">
        <v>791</v>
      </c>
      <c r="C54" s="17">
        <v>2000006050</v>
      </c>
      <c r="D54" s="17">
        <v>100</v>
      </c>
      <c r="E54" s="37">
        <v>243.7</v>
      </c>
    </row>
    <row r="55" spans="1:6" ht="37.5">
      <c r="A55" s="13" t="s">
        <v>72</v>
      </c>
      <c r="B55" s="87">
        <v>791</v>
      </c>
      <c r="C55" s="17">
        <v>2000006050</v>
      </c>
      <c r="D55" s="17">
        <v>200</v>
      </c>
      <c r="E55" s="37">
        <v>285.9</v>
      </c>
      <c r="F55" s="69"/>
    </row>
    <row r="56" spans="1:6" ht="37.5">
      <c r="A56" s="13" t="s">
        <v>72</v>
      </c>
      <c r="B56" s="87">
        <v>791</v>
      </c>
      <c r="C56" s="17">
        <v>2000006400</v>
      </c>
      <c r="D56" s="17">
        <v>200</v>
      </c>
      <c r="E56" s="37">
        <v>10</v>
      </c>
      <c r="F56" s="69"/>
    </row>
    <row r="57" spans="1:5" s="73" customFormat="1" ht="37.5">
      <c r="A57" s="74" t="s">
        <v>228</v>
      </c>
      <c r="B57" s="87">
        <v>791</v>
      </c>
      <c r="C57" s="17">
        <v>2000074040</v>
      </c>
      <c r="D57" s="17"/>
      <c r="E57" s="37">
        <f>E58</f>
        <v>500</v>
      </c>
    </row>
    <row r="58" spans="1:5" s="73" customFormat="1" ht="37.5">
      <c r="A58" s="13" t="s">
        <v>72</v>
      </c>
      <c r="B58" s="87">
        <v>791</v>
      </c>
      <c r="C58" s="17">
        <v>2000074040</v>
      </c>
      <c r="D58" s="17">
        <v>200</v>
      </c>
      <c r="E58" s="37">
        <v>500</v>
      </c>
    </row>
    <row r="59" spans="1:5" s="78" customFormat="1" ht="18.75">
      <c r="A59" s="75" t="s">
        <v>274</v>
      </c>
      <c r="B59" s="94">
        <v>791</v>
      </c>
      <c r="C59" s="76"/>
      <c r="D59" s="76"/>
      <c r="E59" s="106">
        <v>104.4</v>
      </c>
    </row>
    <row r="60" spans="1:5" s="78" customFormat="1" ht="75">
      <c r="A60" s="75" t="s">
        <v>275</v>
      </c>
      <c r="B60" s="87">
        <v>791</v>
      </c>
      <c r="C60" s="76" t="s">
        <v>277</v>
      </c>
      <c r="D60" s="76"/>
      <c r="E60" s="107">
        <v>104.4</v>
      </c>
    </row>
    <row r="61" spans="1:5" s="78" customFormat="1" ht="18.75">
      <c r="A61" s="71" t="s">
        <v>278</v>
      </c>
      <c r="B61" s="87">
        <v>791</v>
      </c>
      <c r="C61" s="72"/>
      <c r="D61" s="72"/>
      <c r="E61" s="107">
        <v>104.4</v>
      </c>
    </row>
    <row r="62" spans="1:5" s="78" customFormat="1" ht="18.75">
      <c r="A62" s="71" t="s">
        <v>279</v>
      </c>
      <c r="B62" s="87">
        <v>791</v>
      </c>
      <c r="C62" s="72" t="s">
        <v>280</v>
      </c>
      <c r="D62" s="72"/>
      <c r="E62" s="107">
        <v>104.4</v>
      </c>
    </row>
    <row r="63" spans="1:5" s="78" customFormat="1" ht="37.5">
      <c r="A63" s="71" t="s">
        <v>281</v>
      </c>
      <c r="B63" s="87">
        <v>791</v>
      </c>
      <c r="C63" s="72" t="s">
        <v>280</v>
      </c>
      <c r="D63" s="72" t="s">
        <v>282</v>
      </c>
      <c r="E63" s="107">
        <v>104.4</v>
      </c>
    </row>
  </sheetData>
  <sheetProtection/>
  <mergeCells count="15">
    <mergeCell ref="D11:D12"/>
    <mergeCell ref="A7:E7"/>
    <mergeCell ref="A8:E8"/>
    <mergeCell ref="A9:E9"/>
    <mergeCell ref="A10:E10"/>
    <mergeCell ref="E11:E12"/>
    <mergeCell ref="A6:E6"/>
    <mergeCell ref="A1:E1"/>
    <mergeCell ref="A2:E2"/>
    <mergeCell ref="A3:E3"/>
    <mergeCell ref="A4:E4"/>
    <mergeCell ref="A5:E5"/>
    <mergeCell ref="A11:A12"/>
    <mergeCell ref="B11:B12"/>
    <mergeCell ref="C11:C12"/>
  </mergeCells>
  <printOptions/>
  <pageMargins left="0.7874015748031497" right="0.4330708661417323" top="0.3937007874015748" bottom="0.3937007874015748" header="0.2755905511811024" footer="0.5118110236220472"/>
  <pageSetup fitToHeight="5"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F64"/>
  <sheetViews>
    <sheetView zoomScale="60" zoomScaleNormal="60" zoomScalePageLayoutView="0" workbookViewId="0" topLeftCell="A52">
      <selection activeCell="A4" sqref="A4:F4"/>
    </sheetView>
  </sheetViews>
  <sheetFormatPr defaultColWidth="14.421875" defaultRowHeight="15"/>
  <cols>
    <col min="1" max="1" width="55.7109375" style="62" customWidth="1"/>
    <col min="2" max="2" width="7.8515625" style="95" customWidth="1"/>
    <col min="3" max="3" width="19.8515625" style="61" customWidth="1"/>
    <col min="4" max="4" width="8.28125" style="61" customWidth="1"/>
    <col min="5" max="5" width="12.8515625" style="82" customWidth="1"/>
    <col min="6" max="6" width="11.421875" style="85" customWidth="1"/>
    <col min="7" max="251" width="9.140625" style="61" customWidth="1"/>
    <col min="252" max="252" width="55.7109375" style="61" customWidth="1"/>
    <col min="253" max="253" width="13.00390625" style="61" customWidth="1"/>
    <col min="254" max="254" width="12.00390625" style="61" customWidth="1"/>
    <col min="255" max="255" width="8.28125" style="61" customWidth="1"/>
    <col min="256" max="16384" width="14.421875" style="61" customWidth="1"/>
  </cols>
  <sheetData>
    <row r="1" spans="1:6" s="60" customFormat="1" ht="18.75">
      <c r="A1" s="138" t="s">
        <v>96</v>
      </c>
      <c r="B1" s="138"/>
      <c r="C1" s="138"/>
      <c r="D1" s="138"/>
      <c r="E1" s="138"/>
      <c r="F1" s="138"/>
    </row>
    <row r="2" spans="1:6" s="60" customFormat="1" ht="18.75">
      <c r="A2" s="138" t="s">
        <v>259</v>
      </c>
      <c r="B2" s="138"/>
      <c r="C2" s="138"/>
      <c r="D2" s="138"/>
      <c r="E2" s="138"/>
      <c r="F2" s="138"/>
    </row>
    <row r="3" spans="1:6" s="60" customFormat="1" ht="18.75">
      <c r="A3" s="138" t="s">
        <v>11</v>
      </c>
      <c r="B3" s="138"/>
      <c r="C3" s="138"/>
      <c r="D3" s="138"/>
      <c r="E3" s="138"/>
      <c r="F3" s="138"/>
    </row>
    <row r="4" spans="1:6" s="60" customFormat="1" ht="18.75">
      <c r="A4" s="157" t="s">
        <v>313</v>
      </c>
      <c r="B4" s="157"/>
      <c r="C4" s="157"/>
      <c r="D4" s="157"/>
      <c r="E4" s="157"/>
      <c r="F4" s="157"/>
    </row>
    <row r="5" spans="1:6" s="60" customFormat="1" ht="18.75">
      <c r="A5" s="138" t="s">
        <v>260</v>
      </c>
      <c r="B5" s="138"/>
      <c r="C5" s="138"/>
      <c r="D5" s="138"/>
      <c r="E5" s="138"/>
      <c r="F5" s="138"/>
    </row>
    <row r="6" spans="1:6" s="60" customFormat="1" ht="18.75">
      <c r="A6" s="138" t="s">
        <v>11</v>
      </c>
      <c r="B6" s="138"/>
      <c r="C6" s="138"/>
      <c r="D6" s="138"/>
      <c r="E6" s="138"/>
      <c r="F6" s="138"/>
    </row>
    <row r="7" spans="1:6" s="60" customFormat="1" ht="18.75">
      <c r="A7" s="138" t="s">
        <v>238</v>
      </c>
      <c r="B7" s="138"/>
      <c r="C7" s="138"/>
      <c r="D7" s="138"/>
      <c r="E7" s="138"/>
      <c r="F7" s="138"/>
    </row>
    <row r="8" spans="1:5" ht="18.75">
      <c r="A8" s="139"/>
      <c r="B8" s="139"/>
      <c r="C8" s="139"/>
      <c r="D8" s="139"/>
      <c r="E8" s="139"/>
    </row>
    <row r="9" spans="1:6" ht="63" customHeight="1">
      <c r="A9" s="140" t="s">
        <v>271</v>
      </c>
      <c r="B9" s="140"/>
      <c r="C9" s="140"/>
      <c r="D9" s="140"/>
      <c r="E9" s="140"/>
      <c r="F9" s="140"/>
    </row>
    <row r="10" spans="1:6" s="62" customFormat="1" ht="18.75">
      <c r="A10" s="145"/>
      <c r="B10" s="145"/>
      <c r="C10" s="145"/>
      <c r="D10" s="145"/>
      <c r="E10" s="145"/>
      <c r="F10" s="145"/>
    </row>
    <row r="11" spans="1:6" s="62" customFormat="1" ht="34.5" customHeight="1">
      <c r="A11" s="143" t="s">
        <v>64</v>
      </c>
      <c r="B11" s="143" t="s">
        <v>97</v>
      </c>
      <c r="C11" s="143" t="s">
        <v>66</v>
      </c>
      <c r="D11" s="143" t="s">
        <v>67</v>
      </c>
      <c r="E11" s="142" t="s">
        <v>99</v>
      </c>
      <c r="F11" s="142"/>
    </row>
    <row r="12" spans="1:6" s="62" customFormat="1" ht="18.75">
      <c r="A12" s="144"/>
      <c r="B12" s="144"/>
      <c r="C12" s="144"/>
      <c r="D12" s="144"/>
      <c r="E12" s="86" t="s">
        <v>241</v>
      </c>
      <c r="F12" s="86" t="s">
        <v>242</v>
      </c>
    </row>
    <row r="13" spans="1:6" s="62" customFormat="1" ht="18.75">
      <c r="A13" s="87">
        <v>1</v>
      </c>
      <c r="B13" s="87">
        <v>2</v>
      </c>
      <c r="C13" s="87">
        <v>3</v>
      </c>
      <c r="D13" s="87">
        <v>4</v>
      </c>
      <c r="E13" s="93">
        <v>5</v>
      </c>
      <c r="F13" s="93" t="s">
        <v>295</v>
      </c>
    </row>
    <row r="14" spans="1:6" s="62" customFormat="1" ht="18.75">
      <c r="A14" s="14" t="s">
        <v>28</v>
      </c>
      <c r="B14" s="94"/>
      <c r="C14" s="64"/>
      <c r="D14" s="64"/>
      <c r="E14" s="36">
        <f>E16+E19+E25+E28+E32+E35+E39+E44+E58+E63</f>
        <v>5959.499999999999</v>
      </c>
      <c r="F14" s="36">
        <f>F16+F19+F25+F28+F32+F35+F39+F44+F58+F63</f>
        <v>5963.5</v>
      </c>
    </row>
    <row r="15" spans="1:6" s="62" customFormat="1" ht="75">
      <c r="A15" s="14" t="s">
        <v>270</v>
      </c>
      <c r="B15" s="94">
        <v>791</v>
      </c>
      <c r="C15" s="64"/>
      <c r="D15" s="64"/>
      <c r="E15" s="68">
        <f>E16+E20+E25+E28+E32+E35+E39+E44+E63</f>
        <v>5855.099999999999</v>
      </c>
      <c r="F15" s="68">
        <f>F16+F19+F25+F28+F32+F35+F39+F44+F63</f>
        <v>5859.1</v>
      </c>
    </row>
    <row r="16" spans="1:6" s="62" customFormat="1" ht="112.5">
      <c r="A16" s="14" t="s">
        <v>262</v>
      </c>
      <c r="B16" s="94">
        <v>791</v>
      </c>
      <c r="C16" s="63" t="s">
        <v>225</v>
      </c>
      <c r="D16" s="64"/>
      <c r="E16" s="54">
        <f>E17</f>
        <v>700.4</v>
      </c>
      <c r="F16" s="54">
        <f>F17</f>
        <v>700.4</v>
      </c>
    </row>
    <row r="17" spans="1:6" s="62" customFormat="1" ht="18.75">
      <c r="A17" s="13" t="s">
        <v>215</v>
      </c>
      <c r="B17" s="94">
        <v>791</v>
      </c>
      <c r="C17" s="66" t="s">
        <v>226</v>
      </c>
      <c r="D17" s="17"/>
      <c r="E17" s="37">
        <f>E18</f>
        <v>700.4</v>
      </c>
      <c r="F17" s="37">
        <f>F18</f>
        <v>700.4</v>
      </c>
    </row>
    <row r="18" spans="1:6" s="62" customFormat="1" ht="112.5">
      <c r="A18" s="13" t="s">
        <v>71</v>
      </c>
      <c r="B18" s="87">
        <v>791</v>
      </c>
      <c r="C18" s="66" t="s">
        <v>226</v>
      </c>
      <c r="D18" s="17">
        <v>100</v>
      </c>
      <c r="E18" s="37">
        <v>700.4</v>
      </c>
      <c r="F18" s="37">
        <v>700.4</v>
      </c>
    </row>
    <row r="19" spans="1:6" s="62" customFormat="1" ht="93.75">
      <c r="A19" s="13" t="s">
        <v>74</v>
      </c>
      <c r="B19" s="87">
        <v>791</v>
      </c>
      <c r="C19" s="17"/>
      <c r="D19" s="17"/>
      <c r="E19" s="37">
        <f>E20</f>
        <v>2134.3</v>
      </c>
      <c r="F19" s="37">
        <f>F20</f>
        <v>2134.3</v>
      </c>
    </row>
    <row r="20" spans="1:6" s="62" customFormat="1" ht="112.5">
      <c r="A20" s="14" t="s">
        <v>263</v>
      </c>
      <c r="B20" s="87">
        <v>730</v>
      </c>
      <c r="C20" s="63" t="s">
        <v>225</v>
      </c>
      <c r="D20" s="64"/>
      <c r="E20" s="54">
        <f>E21</f>
        <v>2134.3</v>
      </c>
      <c r="F20" s="54">
        <f>F21</f>
        <v>2134.3</v>
      </c>
    </row>
    <row r="21" spans="1:6" s="62" customFormat="1" ht="37.5">
      <c r="A21" s="13" t="s">
        <v>70</v>
      </c>
      <c r="B21" s="94">
        <v>791</v>
      </c>
      <c r="C21" s="66" t="s">
        <v>227</v>
      </c>
      <c r="D21" s="17"/>
      <c r="E21" s="37">
        <f>E22+E23+E24</f>
        <v>2134.3</v>
      </c>
      <c r="F21" s="37">
        <f>F22+F23+F24</f>
        <v>2134.3</v>
      </c>
    </row>
    <row r="22" spans="1:6" s="90" customFormat="1" ht="112.5">
      <c r="A22" s="13" t="s">
        <v>71</v>
      </c>
      <c r="B22" s="87">
        <v>791</v>
      </c>
      <c r="C22" s="66" t="s">
        <v>227</v>
      </c>
      <c r="D22" s="17">
        <v>100</v>
      </c>
      <c r="E22" s="37">
        <v>1076.9</v>
      </c>
      <c r="F22" s="37">
        <v>1076.9</v>
      </c>
    </row>
    <row r="23" spans="1:6" s="62" customFormat="1" ht="37.5">
      <c r="A23" s="13" t="s">
        <v>72</v>
      </c>
      <c r="B23" s="87">
        <v>791</v>
      </c>
      <c r="C23" s="66" t="s">
        <v>227</v>
      </c>
      <c r="D23" s="17">
        <v>200</v>
      </c>
      <c r="E23" s="37">
        <v>874.8</v>
      </c>
      <c r="F23" s="37">
        <v>874.8</v>
      </c>
    </row>
    <row r="24" spans="1:6" s="62" customFormat="1" ht="18.75">
      <c r="A24" s="13" t="s">
        <v>73</v>
      </c>
      <c r="B24" s="94">
        <v>791</v>
      </c>
      <c r="C24" s="66" t="s">
        <v>227</v>
      </c>
      <c r="D24" s="17">
        <v>800</v>
      </c>
      <c r="E24" s="37">
        <v>182.6</v>
      </c>
      <c r="F24" s="37">
        <v>182.6</v>
      </c>
    </row>
    <row r="25" spans="1:6" s="62" customFormat="1" ht="18.75">
      <c r="A25" s="14" t="s">
        <v>78</v>
      </c>
      <c r="B25" s="87">
        <v>791</v>
      </c>
      <c r="C25" s="64">
        <v>9900000000</v>
      </c>
      <c r="D25" s="64"/>
      <c r="E25" s="54">
        <f>E26</f>
        <v>1</v>
      </c>
      <c r="F25" s="54">
        <f>F26</f>
        <v>1</v>
      </c>
    </row>
    <row r="26" spans="1:6" s="62" customFormat="1" ht="18.75">
      <c r="A26" s="13" t="s">
        <v>79</v>
      </c>
      <c r="B26" s="87">
        <v>791</v>
      </c>
      <c r="C26" s="17">
        <v>9900007500</v>
      </c>
      <c r="D26" s="17"/>
      <c r="E26" s="37">
        <f>E27</f>
        <v>1</v>
      </c>
      <c r="F26" s="37">
        <f>F27</f>
        <v>1</v>
      </c>
    </row>
    <row r="27" spans="1:6" s="69" customFormat="1" ht="18.75">
      <c r="A27" s="13" t="s">
        <v>73</v>
      </c>
      <c r="B27" s="87">
        <v>791</v>
      </c>
      <c r="C27" s="17">
        <v>9900007500</v>
      </c>
      <c r="D27" s="17">
        <v>800</v>
      </c>
      <c r="E27" s="37">
        <v>1</v>
      </c>
      <c r="F27" s="37">
        <v>1</v>
      </c>
    </row>
    <row r="28" spans="1:6" s="69" customFormat="1" ht="37.5">
      <c r="A28" s="14" t="s">
        <v>230</v>
      </c>
      <c r="B28" s="94">
        <v>791</v>
      </c>
      <c r="C28" s="64"/>
      <c r="D28" s="64"/>
      <c r="E28" s="54">
        <f>SUM(E30:E31)</f>
        <v>1314.1</v>
      </c>
      <c r="F28" s="54">
        <f>SUM(F30:F31)</f>
        <v>1314.1</v>
      </c>
    </row>
    <row r="29" spans="1:6" s="69" customFormat="1" ht="56.25">
      <c r="A29" s="13" t="s">
        <v>237</v>
      </c>
      <c r="B29" s="87">
        <v>791</v>
      </c>
      <c r="C29" s="64"/>
      <c r="D29" s="64"/>
      <c r="E29" s="54">
        <f>SUM(E30:E31)</f>
        <v>1314.1</v>
      </c>
      <c r="F29" s="54">
        <f>SUM(F30:F31)</f>
        <v>1314.1</v>
      </c>
    </row>
    <row r="30" spans="1:6" ht="37.5">
      <c r="A30" s="13" t="s">
        <v>72</v>
      </c>
      <c r="B30" s="87">
        <v>791</v>
      </c>
      <c r="C30" s="17">
        <v>1200002040</v>
      </c>
      <c r="D30" s="17">
        <v>200</v>
      </c>
      <c r="E30" s="37">
        <v>979.1</v>
      </c>
      <c r="F30" s="37">
        <v>979.1</v>
      </c>
    </row>
    <row r="31" spans="1:6" ht="18.75">
      <c r="A31" s="13" t="s">
        <v>73</v>
      </c>
      <c r="B31" s="87">
        <v>791</v>
      </c>
      <c r="C31" s="17">
        <v>1200092360</v>
      </c>
      <c r="D31" s="17">
        <v>800</v>
      </c>
      <c r="E31" s="37">
        <v>335</v>
      </c>
      <c r="F31" s="37">
        <v>335</v>
      </c>
    </row>
    <row r="32" spans="1:6" ht="18.75">
      <c r="A32" s="14" t="s">
        <v>78</v>
      </c>
      <c r="B32" s="87">
        <v>791</v>
      </c>
      <c r="C32" s="64">
        <v>9900000000</v>
      </c>
      <c r="D32" s="64"/>
      <c r="E32" s="54">
        <f>E33</f>
        <v>75.2</v>
      </c>
      <c r="F32" s="54">
        <f>F33</f>
        <v>75.2</v>
      </c>
    </row>
    <row r="33" spans="1:6" ht="75">
      <c r="A33" s="13" t="s">
        <v>203</v>
      </c>
      <c r="B33" s="94">
        <v>791</v>
      </c>
      <c r="C33" s="17">
        <v>9900051180</v>
      </c>
      <c r="D33" s="17"/>
      <c r="E33" s="37">
        <f>E34</f>
        <v>75.2</v>
      </c>
      <c r="F33" s="37">
        <f>F34</f>
        <v>75.2</v>
      </c>
    </row>
    <row r="34" spans="1:6" ht="18.75">
      <c r="A34" s="13" t="s">
        <v>92</v>
      </c>
      <c r="B34" s="87">
        <v>791</v>
      </c>
      <c r="C34" s="17">
        <v>9900051180</v>
      </c>
      <c r="D34" s="17">
        <v>100</v>
      </c>
      <c r="E34" s="42">
        <v>75.2</v>
      </c>
      <c r="F34" s="42">
        <v>75.2</v>
      </c>
    </row>
    <row r="35" spans="1:6" s="69" customFormat="1" ht="93.75">
      <c r="A35" s="14" t="s">
        <v>267</v>
      </c>
      <c r="B35" s="87">
        <v>791</v>
      </c>
      <c r="C35" s="64">
        <v>1600000000</v>
      </c>
      <c r="D35" s="64"/>
      <c r="E35" s="54">
        <f>E36</f>
        <v>163.3</v>
      </c>
      <c r="F35" s="54">
        <f>F36</f>
        <v>163.3</v>
      </c>
    </row>
    <row r="36" spans="1:6" ht="37.5">
      <c r="A36" s="13" t="s">
        <v>206</v>
      </c>
      <c r="B36" s="87">
        <v>791</v>
      </c>
      <c r="C36" s="17">
        <v>1600024300</v>
      </c>
      <c r="D36" s="17"/>
      <c r="E36" s="37">
        <f>E37+E38</f>
        <v>163.3</v>
      </c>
      <c r="F36" s="37">
        <f>F37+F38</f>
        <v>163.3</v>
      </c>
    </row>
    <row r="37" spans="1:6" ht="112.5">
      <c r="A37" s="13" t="s">
        <v>71</v>
      </c>
      <c r="B37" s="94">
        <v>791</v>
      </c>
      <c r="C37" s="17">
        <v>1600024300</v>
      </c>
      <c r="D37" s="17">
        <v>100</v>
      </c>
      <c r="E37" s="112">
        <v>133.3</v>
      </c>
      <c r="F37" s="37">
        <v>133.3</v>
      </c>
    </row>
    <row r="38" spans="1:6" s="69" customFormat="1" ht="37.5">
      <c r="A38" s="13" t="s">
        <v>72</v>
      </c>
      <c r="B38" s="87">
        <v>791</v>
      </c>
      <c r="C38" s="17">
        <v>1600024300</v>
      </c>
      <c r="D38" s="17">
        <v>200</v>
      </c>
      <c r="E38" s="37">
        <v>30</v>
      </c>
      <c r="F38" s="37">
        <v>30</v>
      </c>
    </row>
    <row r="39" spans="1:6" ht="75">
      <c r="A39" s="75" t="s">
        <v>245</v>
      </c>
      <c r="B39" s="87">
        <v>791</v>
      </c>
      <c r="C39" s="64">
        <v>2100000000</v>
      </c>
      <c r="D39" s="64"/>
      <c r="E39" s="54">
        <f>E40+E42</f>
        <v>370</v>
      </c>
      <c r="F39" s="54">
        <f>F40+F42</f>
        <v>370</v>
      </c>
    </row>
    <row r="40" spans="1:6" ht="18.75">
      <c r="A40" s="13" t="s">
        <v>207</v>
      </c>
      <c r="B40" s="94">
        <v>791</v>
      </c>
      <c r="C40" s="17">
        <v>2100003150</v>
      </c>
      <c r="D40" s="17"/>
      <c r="E40" s="37">
        <f>E41</f>
        <v>370</v>
      </c>
      <c r="F40" s="37">
        <f>F41</f>
        <v>370</v>
      </c>
    </row>
    <row r="41" spans="1:6" ht="37.5">
      <c r="A41" s="13" t="s">
        <v>72</v>
      </c>
      <c r="B41" s="87">
        <v>791</v>
      </c>
      <c r="C41" s="17">
        <v>2100003150</v>
      </c>
      <c r="D41" s="17">
        <v>200</v>
      </c>
      <c r="E41" s="37">
        <v>370</v>
      </c>
      <c r="F41" s="37">
        <v>370</v>
      </c>
    </row>
    <row r="42" spans="1:6" ht="93.75">
      <c r="A42" s="13" t="s">
        <v>213</v>
      </c>
      <c r="B42" s="87">
        <v>791</v>
      </c>
      <c r="C42" s="17">
        <v>21000074040</v>
      </c>
      <c r="D42" s="17"/>
      <c r="E42" s="37">
        <f>E43</f>
        <v>0</v>
      </c>
      <c r="F42" s="37">
        <f>F43</f>
        <v>0</v>
      </c>
    </row>
    <row r="43" spans="1:6" ht="37.5">
      <c r="A43" s="13" t="s">
        <v>72</v>
      </c>
      <c r="B43" s="87">
        <v>791</v>
      </c>
      <c r="C43" s="17">
        <v>21000074040</v>
      </c>
      <c r="D43" s="17">
        <v>200</v>
      </c>
      <c r="E43" s="37">
        <v>0</v>
      </c>
      <c r="F43" s="37">
        <v>0</v>
      </c>
    </row>
    <row r="44" spans="1:6" s="69" customFormat="1" ht="131.25">
      <c r="A44" s="14" t="s">
        <v>268</v>
      </c>
      <c r="B44" s="87">
        <v>791</v>
      </c>
      <c r="C44" s="64">
        <v>2000000000</v>
      </c>
      <c r="D44" s="64"/>
      <c r="E44" s="54">
        <f>E48+E51+E56</f>
        <v>963.4</v>
      </c>
      <c r="F44" s="54">
        <f>F48+F51+F56</f>
        <v>833.7</v>
      </c>
    </row>
    <row r="45" spans="1:6" ht="18.75">
      <c r="A45" s="13" t="s">
        <v>85</v>
      </c>
      <c r="B45" s="87">
        <v>791</v>
      </c>
      <c r="C45" s="17">
        <v>2000003610</v>
      </c>
      <c r="D45" s="17"/>
      <c r="E45" s="37">
        <f>E46</f>
        <v>0</v>
      </c>
      <c r="F45" s="37">
        <f>F46</f>
        <v>0</v>
      </c>
    </row>
    <row r="46" spans="1:6" ht="37.5">
      <c r="A46" s="13" t="s">
        <v>208</v>
      </c>
      <c r="B46" s="94">
        <v>791</v>
      </c>
      <c r="C46" s="17">
        <v>2000003610</v>
      </c>
      <c r="D46" s="17"/>
      <c r="E46" s="37">
        <f>E47</f>
        <v>0</v>
      </c>
      <c r="F46" s="37">
        <f>F47</f>
        <v>0</v>
      </c>
    </row>
    <row r="47" spans="1:6" s="69" customFormat="1" ht="37.5">
      <c r="A47" s="13" t="s">
        <v>72</v>
      </c>
      <c r="B47" s="87">
        <v>791</v>
      </c>
      <c r="C47" s="17">
        <v>2000003560</v>
      </c>
      <c r="D47" s="17">
        <v>200</v>
      </c>
      <c r="E47" s="37"/>
      <c r="F47" s="37"/>
    </row>
    <row r="48" spans="1:6" ht="18.75">
      <c r="A48" s="13" t="s">
        <v>98</v>
      </c>
      <c r="B48" s="87">
        <v>791</v>
      </c>
      <c r="C48" s="72" t="s">
        <v>244</v>
      </c>
      <c r="D48" s="17"/>
      <c r="E48" s="37">
        <f>SUM(E49:E50)</f>
        <v>47</v>
      </c>
      <c r="F48" s="37">
        <f>SUM(F49:F50)</f>
        <v>47</v>
      </c>
    </row>
    <row r="49" spans="1:6" ht="37.5">
      <c r="A49" s="13" t="s">
        <v>72</v>
      </c>
      <c r="B49" s="94">
        <v>791</v>
      </c>
      <c r="C49" s="72" t="s">
        <v>244</v>
      </c>
      <c r="D49" s="17">
        <v>200</v>
      </c>
      <c r="E49" s="37">
        <v>41</v>
      </c>
      <c r="F49" s="37">
        <v>41</v>
      </c>
    </row>
    <row r="50" spans="1:6" ht="37.5">
      <c r="A50" s="13" t="s">
        <v>72</v>
      </c>
      <c r="B50" s="94">
        <v>791</v>
      </c>
      <c r="C50" s="72" t="s">
        <v>244</v>
      </c>
      <c r="D50" s="17">
        <v>800</v>
      </c>
      <c r="E50" s="37">
        <v>6</v>
      </c>
      <c r="F50" s="37">
        <v>6</v>
      </c>
    </row>
    <row r="51" spans="1:6" ht="18.75">
      <c r="A51" s="13" t="s">
        <v>89</v>
      </c>
      <c r="B51" s="87">
        <v>791</v>
      </c>
      <c r="C51" s="91"/>
      <c r="D51" s="91"/>
      <c r="E51" s="37">
        <f>E52+E55</f>
        <v>416.4</v>
      </c>
      <c r="F51" s="37">
        <f>F52+F55</f>
        <v>286.7</v>
      </c>
    </row>
    <row r="52" spans="1:6" ht="37.5">
      <c r="A52" s="13" t="s">
        <v>91</v>
      </c>
      <c r="B52" s="94">
        <v>791</v>
      </c>
      <c r="C52" s="17">
        <v>2000006050</v>
      </c>
      <c r="D52" s="17"/>
      <c r="E52" s="37">
        <f>E53+E54</f>
        <v>406.4</v>
      </c>
      <c r="F52" s="37">
        <f>F53+F54</f>
        <v>276.7</v>
      </c>
    </row>
    <row r="53" spans="1:6" ht="112.5">
      <c r="A53" s="13" t="s">
        <v>71</v>
      </c>
      <c r="B53" s="87">
        <v>791</v>
      </c>
      <c r="C53" s="17">
        <v>2000006050</v>
      </c>
      <c r="D53" s="17">
        <v>100</v>
      </c>
      <c r="E53" s="37">
        <v>243.7</v>
      </c>
      <c r="F53" s="37">
        <v>243.7</v>
      </c>
    </row>
    <row r="54" spans="1:6" s="69" customFormat="1" ht="37.5">
      <c r="A54" s="13" t="s">
        <v>72</v>
      </c>
      <c r="B54" s="87">
        <v>791</v>
      </c>
      <c r="C54" s="17">
        <v>2000006050</v>
      </c>
      <c r="D54" s="17">
        <v>200</v>
      </c>
      <c r="E54" s="37">
        <v>162.7</v>
      </c>
      <c r="F54" s="37">
        <v>33</v>
      </c>
    </row>
    <row r="55" spans="1:6" s="69" customFormat="1" ht="37.5">
      <c r="A55" s="13" t="s">
        <v>72</v>
      </c>
      <c r="B55" s="87">
        <v>791</v>
      </c>
      <c r="C55" s="17">
        <v>2000006400</v>
      </c>
      <c r="D55" s="17">
        <v>200</v>
      </c>
      <c r="E55" s="37">
        <v>10</v>
      </c>
      <c r="F55" s="37">
        <v>10</v>
      </c>
    </row>
    <row r="56" spans="1:6" ht="37.5">
      <c r="A56" s="74" t="s">
        <v>228</v>
      </c>
      <c r="B56" s="87">
        <v>791</v>
      </c>
      <c r="C56" s="17">
        <v>2000074040</v>
      </c>
      <c r="D56" s="17"/>
      <c r="E56" s="37">
        <f>E57</f>
        <v>500</v>
      </c>
      <c r="F56" s="37">
        <f>F57</f>
        <v>500</v>
      </c>
    </row>
    <row r="57" spans="1:6" ht="37.5">
      <c r="A57" s="13" t="s">
        <v>72</v>
      </c>
      <c r="B57" s="87">
        <v>791</v>
      </c>
      <c r="C57" s="17">
        <v>2000074040</v>
      </c>
      <c r="D57" s="17">
        <v>200</v>
      </c>
      <c r="E57" s="37">
        <v>500</v>
      </c>
      <c r="F57" s="37">
        <v>500</v>
      </c>
    </row>
    <row r="58" spans="1:6" s="78" customFormat="1" ht="18.75">
      <c r="A58" s="75" t="s">
        <v>274</v>
      </c>
      <c r="B58" s="94">
        <v>791</v>
      </c>
      <c r="C58" s="76"/>
      <c r="D58" s="76"/>
      <c r="E58" s="106">
        <v>104.4</v>
      </c>
      <c r="F58" s="106">
        <v>104.4</v>
      </c>
    </row>
    <row r="59" spans="1:6" s="78" customFormat="1" ht="75">
      <c r="A59" s="75" t="s">
        <v>275</v>
      </c>
      <c r="B59" s="87">
        <v>791</v>
      </c>
      <c r="C59" s="76" t="s">
        <v>277</v>
      </c>
      <c r="D59" s="76"/>
      <c r="E59" s="107">
        <v>104.4</v>
      </c>
      <c r="F59" s="107">
        <v>104.4</v>
      </c>
    </row>
    <row r="60" spans="1:6" s="78" customFormat="1" ht="18.75">
      <c r="A60" s="71" t="s">
        <v>278</v>
      </c>
      <c r="B60" s="87">
        <v>791</v>
      </c>
      <c r="C60" s="72"/>
      <c r="D60" s="72"/>
      <c r="E60" s="107">
        <v>104.4</v>
      </c>
      <c r="F60" s="107">
        <v>104.4</v>
      </c>
    </row>
    <row r="61" spans="1:6" s="78" customFormat="1" ht="18.75">
      <c r="A61" s="71" t="s">
        <v>279</v>
      </c>
      <c r="B61" s="87">
        <v>791</v>
      </c>
      <c r="C61" s="72" t="s">
        <v>280</v>
      </c>
      <c r="D61" s="72"/>
      <c r="E61" s="107">
        <v>104.4</v>
      </c>
      <c r="F61" s="107">
        <v>104.4</v>
      </c>
    </row>
    <row r="62" spans="1:6" s="78" customFormat="1" ht="37.5">
      <c r="A62" s="71" t="s">
        <v>281</v>
      </c>
      <c r="B62" s="87">
        <v>791</v>
      </c>
      <c r="C62" s="72" t="s">
        <v>280</v>
      </c>
      <c r="D62" s="72" t="s">
        <v>282</v>
      </c>
      <c r="E62" s="107">
        <v>104.4</v>
      </c>
      <c r="F62" s="107">
        <v>104.4</v>
      </c>
    </row>
    <row r="63" spans="1:6" ht="18.75">
      <c r="A63" s="88" t="s">
        <v>94</v>
      </c>
      <c r="B63" s="87">
        <v>999</v>
      </c>
      <c r="C63" s="83">
        <v>999999999</v>
      </c>
      <c r="D63" s="83"/>
      <c r="E63" s="108">
        <f>E64</f>
        <v>133.4</v>
      </c>
      <c r="F63" s="108">
        <f>F64</f>
        <v>267.1</v>
      </c>
    </row>
    <row r="64" spans="1:6" ht="18.75">
      <c r="A64" s="89" t="s">
        <v>95</v>
      </c>
      <c r="B64" s="87">
        <v>999</v>
      </c>
      <c r="C64" s="84">
        <v>999999999</v>
      </c>
      <c r="D64" s="84">
        <v>999</v>
      </c>
      <c r="E64" s="109">
        <v>133.4</v>
      </c>
      <c r="F64" s="109">
        <v>267.1</v>
      </c>
    </row>
  </sheetData>
  <sheetProtection/>
  <mergeCells count="15">
    <mergeCell ref="D11:D12"/>
    <mergeCell ref="A7:F7"/>
    <mergeCell ref="A8:E8"/>
    <mergeCell ref="A9:F9"/>
    <mergeCell ref="A10:F10"/>
    <mergeCell ref="E11:F11"/>
    <mergeCell ref="A6:F6"/>
    <mergeCell ref="A1:F1"/>
    <mergeCell ref="A2:F2"/>
    <mergeCell ref="A3:F3"/>
    <mergeCell ref="A5:F5"/>
    <mergeCell ref="A4:F4"/>
    <mergeCell ref="A11:A12"/>
    <mergeCell ref="B11:B12"/>
    <mergeCell ref="C11:C12"/>
  </mergeCells>
  <printOptions/>
  <pageMargins left="0.8267716535433072" right="0.2362204724409449" top="0.1968503937007874" bottom="0.1968503937007874" header="0.2755905511811024" footer="0.5118110236220472"/>
  <pageSetup fitToHeight="5"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dimension ref="A1:B13"/>
  <sheetViews>
    <sheetView zoomScale="80" zoomScaleNormal="80" zoomScalePageLayoutView="0" workbookViewId="0" topLeftCell="A1">
      <selection activeCell="A4" sqref="A4:B4"/>
    </sheetView>
  </sheetViews>
  <sheetFormatPr defaultColWidth="9.140625" defaultRowHeight="15"/>
  <cols>
    <col min="1" max="1" width="69.00390625" style="0" customWidth="1"/>
    <col min="2" max="2" width="17.28125" style="0" customWidth="1"/>
  </cols>
  <sheetData>
    <row r="1" spans="1:2" s="113" customFormat="1" ht="18.75">
      <c r="A1" s="153" t="s">
        <v>284</v>
      </c>
      <c r="B1" s="153"/>
    </row>
    <row r="2" spans="1:2" s="113" customFormat="1" ht="18.75">
      <c r="A2" s="138" t="s">
        <v>259</v>
      </c>
      <c r="B2" s="138"/>
    </row>
    <row r="3" spans="1:2" s="113" customFormat="1" ht="18.75">
      <c r="A3" s="138" t="s">
        <v>11</v>
      </c>
      <c r="B3" s="138"/>
    </row>
    <row r="4" spans="1:2" s="113" customFormat="1" ht="18.75">
      <c r="A4" s="158" t="s">
        <v>313</v>
      </c>
      <c r="B4" s="158"/>
    </row>
    <row r="5" spans="1:2" s="113" customFormat="1" ht="18.75">
      <c r="A5" s="138" t="s">
        <v>260</v>
      </c>
      <c r="B5" s="138"/>
    </row>
    <row r="6" spans="1:2" s="113" customFormat="1" ht="18.75">
      <c r="A6" s="138" t="s">
        <v>11</v>
      </c>
      <c r="B6" s="138"/>
    </row>
    <row r="7" spans="1:2" s="113" customFormat="1" ht="18.75">
      <c r="A7" s="138" t="s">
        <v>238</v>
      </c>
      <c r="B7" s="138"/>
    </row>
    <row r="8" spans="1:2" s="113" customFormat="1" ht="18.75">
      <c r="A8" s="1"/>
      <c r="B8" s="1"/>
    </row>
    <row r="9" spans="1:2" s="113" customFormat="1" ht="97.5" customHeight="1">
      <c r="A9" s="152" t="s">
        <v>312</v>
      </c>
      <c r="B9" s="152"/>
    </row>
    <row r="10" spans="1:2" s="113" customFormat="1" ht="18.75">
      <c r="A10" s="2"/>
      <c r="B10" s="3"/>
    </row>
    <row r="11" spans="1:2" s="113" customFormat="1" ht="37.5">
      <c r="A11" s="114" t="s">
        <v>285</v>
      </c>
      <c r="B11" s="115" t="s">
        <v>286</v>
      </c>
    </row>
    <row r="12" spans="1:2" s="113" customFormat="1" ht="37.5">
      <c r="A12" s="116" t="s">
        <v>311</v>
      </c>
      <c r="B12" s="109">
        <v>104.4</v>
      </c>
    </row>
    <row r="13" spans="1:2" s="113" customFormat="1" ht="18.75">
      <c r="A13" s="118" t="s">
        <v>287</v>
      </c>
      <c r="B13" s="108">
        <f>SUM(B11:B12)</f>
        <v>104.4</v>
      </c>
    </row>
  </sheetData>
  <sheetProtection/>
  <mergeCells count="8">
    <mergeCell ref="A7:B7"/>
    <mergeCell ref="A9:B9"/>
    <mergeCell ref="A1:B1"/>
    <mergeCell ref="A2:B2"/>
    <mergeCell ref="A3:B3"/>
    <mergeCell ref="A4:B4"/>
    <mergeCell ref="A5:B5"/>
    <mergeCell ref="A6:B6"/>
  </mergeCells>
  <printOptions/>
  <pageMargins left="0.7086614173228347" right="0.5118110236220472" top="0.7480314960629921" bottom="0.7480314960629921" header="0.31496062992125984" footer="0.31496062992125984"/>
  <pageSetup horizontalDpi="180" verticalDpi="180" orientation="portrait" paperSize="9" r:id="rId1"/>
</worksheet>
</file>

<file path=xl/worksheets/sheet13.xml><?xml version="1.0" encoding="utf-8"?>
<worksheet xmlns="http://schemas.openxmlformats.org/spreadsheetml/2006/main" xmlns:r="http://schemas.openxmlformats.org/officeDocument/2006/relationships">
  <dimension ref="A1:C14"/>
  <sheetViews>
    <sheetView tabSelected="1" zoomScale="80" zoomScaleNormal="80" zoomScalePageLayoutView="0" workbookViewId="0" topLeftCell="A1">
      <selection activeCell="A4" sqref="A4:C4"/>
    </sheetView>
  </sheetViews>
  <sheetFormatPr defaultColWidth="9.140625" defaultRowHeight="15"/>
  <cols>
    <col min="1" max="1" width="62.28125" style="0" customWidth="1"/>
    <col min="2" max="3" width="15.8515625" style="0" customWidth="1"/>
  </cols>
  <sheetData>
    <row r="1" spans="1:3" s="113" customFormat="1" ht="18.75">
      <c r="A1" s="153" t="s">
        <v>288</v>
      </c>
      <c r="B1" s="153"/>
      <c r="C1" s="153"/>
    </row>
    <row r="2" spans="1:3" s="113" customFormat="1" ht="18.75">
      <c r="A2" s="138" t="s">
        <v>259</v>
      </c>
      <c r="B2" s="138"/>
      <c r="C2" s="138"/>
    </row>
    <row r="3" spans="1:3" s="113" customFormat="1" ht="18.75">
      <c r="A3" s="138" t="s">
        <v>11</v>
      </c>
      <c r="B3" s="138"/>
      <c r="C3" s="138"/>
    </row>
    <row r="4" spans="1:3" s="113" customFormat="1" ht="18.75">
      <c r="A4" s="158" t="s">
        <v>313</v>
      </c>
      <c r="B4" s="158"/>
      <c r="C4" s="158"/>
    </row>
    <row r="5" spans="1:3" s="113" customFormat="1" ht="18.75">
      <c r="A5" s="138" t="s">
        <v>260</v>
      </c>
      <c r="B5" s="138"/>
      <c r="C5" s="138"/>
    </row>
    <row r="6" spans="1:3" s="113" customFormat="1" ht="18.75">
      <c r="A6" s="138" t="s">
        <v>11</v>
      </c>
      <c r="B6" s="138"/>
      <c r="C6" s="138"/>
    </row>
    <row r="7" spans="1:3" s="113" customFormat="1" ht="18.75">
      <c r="A7" s="138" t="s">
        <v>238</v>
      </c>
      <c r="B7" s="138"/>
      <c r="C7" s="138"/>
    </row>
    <row r="8" spans="1:2" s="113" customFormat="1" ht="18.75">
      <c r="A8" s="1"/>
      <c r="B8" s="1"/>
    </row>
    <row r="9" spans="1:3" s="113" customFormat="1" ht="98.25" customHeight="1">
      <c r="A9" s="152" t="s">
        <v>312</v>
      </c>
      <c r="B9" s="152"/>
      <c r="C9" s="152"/>
    </row>
    <row r="10" spans="1:2" s="113" customFormat="1" ht="18.75">
      <c r="A10" s="2"/>
      <c r="B10" s="3"/>
    </row>
    <row r="11" spans="1:3" s="113" customFormat="1" ht="18.75">
      <c r="A11" s="154" t="s">
        <v>285</v>
      </c>
      <c r="B11" s="155" t="s">
        <v>286</v>
      </c>
      <c r="C11" s="156"/>
    </row>
    <row r="12" spans="1:3" s="113" customFormat="1" ht="22.5" customHeight="1">
      <c r="A12" s="154"/>
      <c r="B12" s="115" t="s">
        <v>241</v>
      </c>
      <c r="C12" s="115" t="s">
        <v>242</v>
      </c>
    </row>
    <row r="13" spans="1:3" s="113" customFormat="1" ht="35.25" customHeight="1">
      <c r="A13" s="116" t="s">
        <v>311</v>
      </c>
      <c r="B13" s="117">
        <v>104.4</v>
      </c>
      <c r="C13" s="109">
        <v>104.4</v>
      </c>
    </row>
    <row r="14" spans="1:3" s="113" customFormat="1" ht="18.75">
      <c r="A14" s="118" t="s">
        <v>287</v>
      </c>
      <c r="B14" s="119">
        <f>SUM(B11:B13)</f>
        <v>104.4</v>
      </c>
      <c r="C14" s="119">
        <f>SUM(C11:C13)</f>
        <v>104.4</v>
      </c>
    </row>
  </sheetData>
  <sheetProtection/>
  <mergeCells count="10">
    <mergeCell ref="A7:C7"/>
    <mergeCell ref="A9:C9"/>
    <mergeCell ref="A11:A12"/>
    <mergeCell ref="B11:C11"/>
    <mergeCell ref="A5:C5"/>
    <mergeCell ref="A6:C6"/>
    <mergeCell ref="A1:C1"/>
    <mergeCell ref="A2:C2"/>
    <mergeCell ref="A3:C3"/>
    <mergeCell ref="A4:C4"/>
  </mergeCells>
  <printOptions/>
  <pageMargins left="0.7086614173228347" right="0.5118110236220472" top="0.7480314960629921" bottom="0.7480314960629921" header="0.31496062992125984" footer="0.31496062992125984"/>
  <pageSetup horizontalDpi="180" verticalDpi="18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C58"/>
  <sheetViews>
    <sheetView zoomScale="70" zoomScaleNormal="70" zoomScalePageLayoutView="0" workbookViewId="0" topLeftCell="A58">
      <selection activeCell="A4" sqref="A4:C4"/>
    </sheetView>
  </sheetViews>
  <sheetFormatPr defaultColWidth="9.140625" defaultRowHeight="15"/>
  <cols>
    <col min="1" max="1" width="11.00390625" style="16" customWidth="1"/>
    <col min="2" max="2" width="31.7109375" style="19" customWidth="1"/>
    <col min="3" max="3" width="56.28125" style="16" customWidth="1"/>
    <col min="4" max="16384" width="9.140625" style="16" customWidth="1"/>
  </cols>
  <sheetData>
    <row r="1" spans="1:3" s="6" customFormat="1" ht="18.75">
      <c r="A1" s="123" t="s">
        <v>22</v>
      </c>
      <c r="B1" s="123"/>
      <c r="C1" s="123"/>
    </row>
    <row r="2" spans="1:3" s="6" customFormat="1" ht="18.75" customHeight="1">
      <c r="A2" s="123" t="s">
        <v>246</v>
      </c>
      <c r="B2" s="123"/>
      <c r="C2" s="123"/>
    </row>
    <row r="3" spans="1:3" s="6" customFormat="1" ht="18.75" customHeight="1">
      <c r="A3" s="123" t="s">
        <v>11</v>
      </c>
      <c r="B3" s="123"/>
      <c r="C3" s="123"/>
    </row>
    <row r="4" spans="1:3" s="6" customFormat="1" ht="18.75" customHeight="1">
      <c r="A4" s="157" t="s">
        <v>313</v>
      </c>
      <c r="B4" s="157"/>
      <c r="C4" s="157"/>
    </row>
    <row r="5" spans="1:3" s="6" customFormat="1" ht="18.75" customHeight="1">
      <c r="A5" s="123" t="s">
        <v>247</v>
      </c>
      <c r="B5" s="123"/>
      <c r="C5" s="123"/>
    </row>
    <row r="6" spans="1:3" s="6" customFormat="1" ht="18.75" customHeight="1">
      <c r="A6" s="123" t="s">
        <v>11</v>
      </c>
      <c r="B6" s="123"/>
      <c r="C6" s="123"/>
    </row>
    <row r="7" spans="1:3" s="6" customFormat="1" ht="18.75" customHeight="1">
      <c r="A7" s="123" t="s">
        <v>238</v>
      </c>
      <c r="B7" s="123"/>
      <c r="C7" s="123"/>
    </row>
    <row r="8" spans="1:3" ht="88.5" customHeight="1">
      <c r="A8" s="120" t="s">
        <v>249</v>
      </c>
      <c r="B8" s="121"/>
      <c r="C8" s="121"/>
    </row>
    <row r="10" spans="1:3" ht="37.5" customHeight="1">
      <c r="A10" s="122" t="s">
        <v>18</v>
      </c>
      <c r="B10" s="122"/>
      <c r="C10" s="122" t="s">
        <v>19</v>
      </c>
    </row>
    <row r="11" spans="1:3" ht="75">
      <c r="A11" s="17" t="s">
        <v>20</v>
      </c>
      <c r="B11" s="17" t="s">
        <v>21</v>
      </c>
      <c r="C11" s="122"/>
    </row>
    <row r="12" spans="1:3" ht="18.75">
      <c r="A12" s="18">
        <v>1</v>
      </c>
      <c r="B12" s="18">
        <v>2</v>
      </c>
      <c r="C12" s="18">
        <v>3</v>
      </c>
    </row>
    <row r="13" spans="1:3" ht="75">
      <c r="A13" s="9">
        <v>791</v>
      </c>
      <c r="B13" s="9"/>
      <c r="C13" s="4" t="s">
        <v>250</v>
      </c>
    </row>
    <row r="14" spans="1:3" ht="131.25">
      <c r="A14" s="12">
        <v>791</v>
      </c>
      <c r="B14" s="12" t="s">
        <v>13</v>
      </c>
      <c r="C14" s="15" t="s">
        <v>14</v>
      </c>
    </row>
    <row r="15" spans="1:3" ht="56.25">
      <c r="A15" s="12">
        <v>791</v>
      </c>
      <c r="B15" s="12" t="s">
        <v>100</v>
      </c>
      <c r="C15" s="15" t="s">
        <v>52</v>
      </c>
    </row>
    <row r="16" spans="1:3" ht="79.5" customHeight="1">
      <c r="A16" s="12">
        <v>791</v>
      </c>
      <c r="B16" s="12" t="s">
        <v>101</v>
      </c>
      <c r="C16" s="15" t="s">
        <v>102</v>
      </c>
    </row>
    <row r="17" spans="1:3" ht="56.25">
      <c r="A17" s="12">
        <v>791</v>
      </c>
      <c r="B17" s="12" t="s">
        <v>103</v>
      </c>
      <c r="C17" s="15" t="s">
        <v>104</v>
      </c>
    </row>
    <row r="18" spans="1:3" ht="56.25">
      <c r="A18" s="12">
        <v>791</v>
      </c>
      <c r="B18" s="12" t="s">
        <v>105</v>
      </c>
      <c r="C18" s="15" t="s">
        <v>54</v>
      </c>
    </row>
    <row r="19" spans="1:3" ht="37.5">
      <c r="A19" s="12">
        <v>791</v>
      </c>
      <c r="B19" s="12" t="s">
        <v>106</v>
      </c>
      <c r="C19" s="15" t="s">
        <v>107</v>
      </c>
    </row>
    <row r="20" spans="1:3" ht="112.5">
      <c r="A20" s="12">
        <v>791</v>
      </c>
      <c r="B20" s="12" t="s">
        <v>108</v>
      </c>
      <c r="C20" s="15" t="s">
        <v>109</v>
      </c>
    </row>
    <row r="21" spans="1:3" ht="75">
      <c r="A21" s="12">
        <v>791</v>
      </c>
      <c r="B21" s="12" t="s">
        <v>110</v>
      </c>
      <c r="C21" s="15" t="s">
        <v>111</v>
      </c>
    </row>
    <row r="22" spans="1:3" ht="74.25" customHeight="1">
      <c r="A22" s="12">
        <v>791</v>
      </c>
      <c r="B22" s="12" t="s">
        <v>112</v>
      </c>
      <c r="C22" s="15" t="s">
        <v>113</v>
      </c>
    </row>
    <row r="23" spans="1:3" ht="112.5">
      <c r="A23" s="12">
        <v>791</v>
      </c>
      <c r="B23" s="12" t="s">
        <v>114</v>
      </c>
      <c r="C23" s="15" t="s">
        <v>115</v>
      </c>
    </row>
    <row r="24" spans="1:3" ht="56.25">
      <c r="A24" s="12">
        <v>791</v>
      </c>
      <c r="B24" s="12" t="s">
        <v>116</v>
      </c>
      <c r="C24" s="15" t="s">
        <v>55</v>
      </c>
    </row>
    <row r="25" spans="1:3" ht="37.5">
      <c r="A25" s="12">
        <v>791</v>
      </c>
      <c r="B25" s="12" t="s">
        <v>117</v>
      </c>
      <c r="C25" s="15" t="s">
        <v>118</v>
      </c>
    </row>
    <row r="26" spans="1:3" ht="37.5">
      <c r="A26" s="12">
        <v>791</v>
      </c>
      <c r="B26" s="12" t="s">
        <v>119</v>
      </c>
      <c r="C26" s="15" t="s">
        <v>56</v>
      </c>
    </row>
    <row r="27" spans="1:3" ht="37.5">
      <c r="A27" s="12">
        <v>791</v>
      </c>
      <c r="B27" s="12" t="s">
        <v>300</v>
      </c>
      <c r="C27" s="15" t="s">
        <v>120</v>
      </c>
    </row>
    <row r="28" spans="1:3" ht="18.75">
      <c r="A28" s="12">
        <v>791</v>
      </c>
      <c r="B28" s="12" t="s">
        <v>15</v>
      </c>
      <c r="C28" s="15" t="s">
        <v>16</v>
      </c>
    </row>
    <row r="29" spans="1:3" ht="206.25">
      <c r="A29" s="9"/>
      <c r="B29" s="12"/>
      <c r="C29" s="4" t="s">
        <v>304</v>
      </c>
    </row>
    <row r="30" spans="1:3" ht="56.25">
      <c r="A30" s="12"/>
      <c r="B30" s="12" t="s">
        <v>121</v>
      </c>
      <c r="C30" s="15" t="s">
        <v>122</v>
      </c>
    </row>
    <row r="31" spans="1:3" ht="75.75" customHeight="1">
      <c r="A31" s="12"/>
      <c r="B31" s="12" t="s">
        <v>123</v>
      </c>
      <c r="C31" s="15" t="s">
        <v>124</v>
      </c>
    </row>
    <row r="32" spans="1:3" ht="75">
      <c r="A32" s="12"/>
      <c r="B32" s="12" t="s">
        <v>125</v>
      </c>
      <c r="C32" s="15" t="s">
        <v>126</v>
      </c>
    </row>
    <row r="33" spans="1:3" ht="112.5">
      <c r="A33" s="12"/>
      <c r="B33" s="12" t="s">
        <v>127</v>
      </c>
      <c r="C33" s="15" t="s">
        <v>128</v>
      </c>
    </row>
    <row r="34" spans="1:3" ht="74.25" customHeight="1">
      <c r="A34" s="12"/>
      <c r="B34" s="12" t="s">
        <v>129</v>
      </c>
      <c r="C34" s="15" t="s">
        <v>130</v>
      </c>
    </row>
    <row r="35" spans="1:3" ht="75">
      <c r="A35" s="12"/>
      <c r="B35" s="12" t="s">
        <v>131</v>
      </c>
      <c r="C35" s="15" t="s">
        <v>132</v>
      </c>
    </row>
    <row r="36" spans="1:3" ht="56.25">
      <c r="A36" s="12"/>
      <c r="B36" s="12" t="s">
        <v>103</v>
      </c>
      <c r="C36" s="15" t="s">
        <v>104</v>
      </c>
    </row>
    <row r="37" spans="1:3" ht="56.25">
      <c r="A37" s="12"/>
      <c r="B37" s="12" t="s">
        <v>105</v>
      </c>
      <c r="C37" s="15" t="s">
        <v>54</v>
      </c>
    </row>
    <row r="38" spans="1:3" ht="37.5">
      <c r="A38" s="12"/>
      <c r="B38" s="12" t="s">
        <v>106</v>
      </c>
      <c r="C38" s="15" t="s">
        <v>107</v>
      </c>
    </row>
    <row r="39" spans="1:3" ht="37.5">
      <c r="A39" s="12"/>
      <c r="B39" s="12" t="s">
        <v>133</v>
      </c>
      <c r="C39" s="15" t="s">
        <v>134</v>
      </c>
    </row>
    <row r="40" spans="1:3" ht="93.75">
      <c r="A40" s="12"/>
      <c r="B40" s="12" t="s">
        <v>135</v>
      </c>
      <c r="C40" s="15" t="s">
        <v>136</v>
      </c>
    </row>
    <row r="41" spans="1:3" ht="93.75">
      <c r="A41" s="12"/>
      <c r="B41" s="12" t="s">
        <v>137</v>
      </c>
      <c r="C41" s="15" t="s">
        <v>138</v>
      </c>
    </row>
    <row r="42" spans="1:3" ht="37.5">
      <c r="A42" s="12"/>
      <c r="B42" s="12" t="s">
        <v>139</v>
      </c>
      <c r="C42" s="15" t="s">
        <v>140</v>
      </c>
    </row>
    <row r="43" spans="1:3" ht="56.25">
      <c r="A43" s="12"/>
      <c r="B43" s="12" t="s">
        <v>141</v>
      </c>
      <c r="C43" s="15" t="s">
        <v>142</v>
      </c>
    </row>
    <row r="44" spans="1:3" ht="112.5">
      <c r="A44" s="12"/>
      <c r="B44" s="12" t="s">
        <v>108</v>
      </c>
      <c r="C44" s="15" t="s">
        <v>109</v>
      </c>
    </row>
    <row r="45" spans="1:3" ht="75">
      <c r="A45" s="12"/>
      <c r="B45" s="12" t="s">
        <v>110</v>
      </c>
      <c r="C45" s="15" t="s">
        <v>111</v>
      </c>
    </row>
    <row r="46" spans="1:3" ht="93.75">
      <c r="A46" s="12"/>
      <c r="B46" s="12" t="s">
        <v>143</v>
      </c>
      <c r="C46" s="15" t="s">
        <v>144</v>
      </c>
    </row>
    <row r="47" spans="1:3" ht="56.25">
      <c r="A47" s="13"/>
      <c r="B47" s="12" t="s">
        <v>116</v>
      </c>
      <c r="C47" s="15" t="s">
        <v>55</v>
      </c>
    </row>
    <row r="48" spans="1:3" ht="37.5">
      <c r="A48" s="12"/>
      <c r="B48" s="12" t="s">
        <v>117</v>
      </c>
      <c r="C48" s="15" t="s">
        <v>118</v>
      </c>
    </row>
    <row r="49" spans="1:3" ht="112.5">
      <c r="A49" s="12"/>
      <c r="B49" s="12" t="s">
        <v>301</v>
      </c>
      <c r="C49" s="15" t="s">
        <v>176</v>
      </c>
    </row>
    <row r="50" spans="1:3" ht="37.5">
      <c r="A50" s="12"/>
      <c r="B50" s="12" t="s">
        <v>119</v>
      </c>
      <c r="C50" s="15" t="s">
        <v>56</v>
      </c>
    </row>
    <row r="51" spans="1:3" ht="75.75" customHeight="1">
      <c r="A51" s="12"/>
      <c r="B51" s="12" t="s">
        <v>302</v>
      </c>
      <c r="C51" s="15" t="s">
        <v>233</v>
      </c>
    </row>
    <row r="52" spans="1:3" ht="103.5" customHeight="1">
      <c r="A52" s="12"/>
      <c r="B52" s="12" t="s">
        <v>303</v>
      </c>
      <c r="C52" s="15" t="s">
        <v>234</v>
      </c>
    </row>
    <row r="53" spans="1:3" ht="18.75">
      <c r="A53" s="12"/>
      <c r="B53" s="12" t="s">
        <v>15</v>
      </c>
      <c r="C53" s="15" t="s">
        <v>17</v>
      </c>
    </row>
    <row r="54" ht="15" hidden="1"/>
    <row r="55" ht="15" hidden="1"/>
    <row r="56" ht="15" hidden="1"/>
    <row r="57" ht="15" hidden="1"/>
    <row r="58" spans="1:3" ht="381" customHeight="1">
      <c r="A58" s="128" t="s">
        <v>305</v>
      </c>
      <c r="B58" s="129"/>
      <c r="C58" s="129"/>
    </row>
  </sheetData>
  <sheetProtection/>
  <mergeCells count="11">
    <mergeCell ref="C10:C11"/>
    <mergeCell ref="A58:C58"/>
    <mergeCell ref="A1:C1"/>
    <mergeCell ref="A2:C2"/>
    <mergeCell ref="A3:C3"/>
    <mergeCell ref="A4:C4"/>
    <mergeCell ref="A5:C5"/>
    <mergeCell ref="A6:C6"/>
    <mergeCell ref="A7:C7"/>
    <mergeCell ref="A8:C8"/>
    <mergeCell ref="A10:B10"/>
  </mergeCells>
  <printOptions/>
  <pageMargins left="0.7086614173228347" right="0.5118110236220472" top="0.35433070866141736" bottom="0.35433070866141736" header="0.31496062992125984" footer="0.31496062992125984"/>
  <pageSetup fitToHeight="10" fitToWidth="1" horizontalDpi="180" verticalDpi="18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C16"/>
  <sheetViews>
    <sheetView zoomScale="70" zoomScaleNormal="70" zoomScalePageLayoutView="0" workbookViewId="0" topLeftCell="A1">
      <selection activeCell="C21" sqref="C21"/>
    </sheetView>
  </sheetViews>
  <sheetFormatPr defaultColWidth="9.140625" defaultRowHeight="15"/>
  <cols>
    <col min="1" max="1" width="15.28125" style="7" customWidth="1"/>
    <col min="2" max="2" width="31.7109375" style="7" customWidth="1"/>
    <col min="3" max="3" width="56.28125" style="7" customWidth="1"/>
    <col min="4" max="16384" width="9.140625" style="7" customWidth="1"/>
  </cols>
  <sheetData>
    <row r="1" spans="1:3" s="6" customFormat="1" ht="18.75">
      <c r="A1" s="123" t="s">
        <v>23</v>
      </c>
      <c r="B1" s="123"/>
      <c r="C1" s="123"/>
    </row>
    <row r="2" spans="1:3" s="6" customFormat="1" ht="18.75">
      <c r="A2" s="123" t="s">
        <v>246</v>
      </c>
      <c r="B2" s="123"/>
      <c r="C2" s="123"/>
    </row>
    <row r="3" spans="1:3" s="6" customFormat="1" ht="18.75">
      <c r="A3" s="123" t="s">
        <v>11</v>
      </c>
      <c r="B3" s="123"/>
      <c r="C3" s="123"/>
    </row>
    <row r="4" spans="1:3" s="6" customFormat="1" ht="18.75">
      <c r="A4" s="157" t="s">
        <v>313</v>
      </c>
      <c r="B4" s="157"/>
      <c r="C4" s="157"/>
    </row>
    <row r="5" spans="1:3" s="6" customFormat="1" ht="18.75">
      <c r="A5" s="123" t="s">
        <v>248</v>
      </c>
      <c r="B5" s="123"/>
      <c r="C5" s="123"/>
    </row>
    <row r="6" spans="1:3" s="6" customFormat="1" ht="18.75">
      <c r="A6" s="123" t="s">
        <v>11</v>
      </c>
      <c r="B6" s="123"/>
      <c r="C6" s="123"/>
    </row>
    <row r="7" spans="1:3" s="6" customFormat="1" ht="18.75">
      <c r="A7" s="123" t="s">
        <v>238</v>
      </c>
      <c r="B7" s="123"/>
      <c r="C7" s="123"/>
    </row>
    <row r="8" spans="1:3" ht="109.5" customHeight="1">
      <c r="A8" s="126" t="s">
        <v>251</v>
      </c>
      <c r="B8" s="127"/>
      <c r="C8" s="127"/>
    </row>
    <row r="10" spans="1:3" ht="18.75">
      <c r="A10" s="130" t="s">
        <v>25</v>
      </c>
      <c r="B10" s="130"/>
      <c r="C10" s="130" t="s">
        <v>252</v>
      </c>
    </row>
    <row r="11" spans="1:3" ht="18.75">
      <c r="A11" s="130"/>
      <c r="B11" s="130"/>
      <c r="C11" s="130"/>
    </row>
    <row r="12" spans="1:3" ht="187.5">
      <c r="A12" s="9" t="s">
        <v>24</v>
      </c>
      <c r="B12" s="9" t="s">
        <v>253</v>
      </c>
      <c r="C12" s="130"/>
    </row>
    <row r="13" spans="1:3" ht="18.75">
      <c r="A13" s="12">
        <v>1</v>
      </c>
      <c r="B13" s="12">
        <v>2</v>
      </c>
      <c r="C13" s="12">
        <v>3</v>
      </c>
    </row>
    <row r="14" spans="1:3" ht="75">
      <c r="A14" s="10">
        <v>791</v>
      </c>
      <c r="B14" s="14"/>
      <c r="C14" s="4" t="s">
        <v>254</v>
      </c>
    </row>
    <row r="15" spans="1:3" ht="37.5">
      <c r="A15" s="12">
        <v>791</v>
      </c>
      <c r="B15" s="13" t="s">
        <v>145</v>
      </c>
      <c r="C15" s="15" t="s">
        <v>147</v>
      </c>
    </row>
    <row r="16" spans="1:3" ht="37.5">
      <c r="A16" s="12">
        <v>791</v>
      </c>
      <c r="B16" s="13" t="s">
        <v>146</v>
      </c>
      <c r="C16" s="15" t="s">
        <v>148</v>
      </c>
    </row>
  </sheetData>
  <sheetProtection/>
  <mergeCells count="10">
    <mergeCell ref="C10:C12"/>
    <mergeCell ref="A10:B11"/>
    <mergeCell ref="A7:C7"/>
    <mergeCell ref="A8:C8"/>
    <mergeCell ref="A5:C5"/>
    <mergeCell ref="A6:C6"/>
    <mergeCell ref="A1:C1"/>
    <mergeCell ref="A2:C2"/>
    <mergeCell ref="A3:C3"/>
    <mergeCell ref="A4:C4"/>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4.xml><?xml version="1.0" encoding="utf-8"?>
<worksheet xmlns="http://schemas.openxmlformats.org/spreadsheetml/2006/main" xmlns:r="http://schemas.openxmlformats.org/officeDocument/2006/relationships">
  <dimension ref="A1:G41"/>
  <sheetViews>
    <sheetView zoomScale="70" zoomScaleNormal="70" zoomScalePageLayoutView="0" workbookViewId="0" topLeftCell="A40">
      <selection activeCell="A4" sqref="A4:C4"/>
    </sheetView>
  </sheetViews>
  <sheetFormatPr defaultColWidth="28.28125" defaultRowHeight="15"/>
  <cols>
    <col min="1" max="1" width="28.7109375" style="27" customWidth="1"/>
    <col min="2" max="2" width="58.7109375" style="20" customWidth="1"/>
    <col min="3" max="3" width="16.28125" style="30" customWidth="1"/>
    <col min="4" max="6" width="9.140625" style="20" customWidth="1"/>
    <col min="7" max="7" width="10.7109375" style="20" customWidth="1"/>
    <col min="8" max="255" width="9.140625" style="20" customWidth="1"/>
    <col min="256" max="16384" width="28.28125" style="20" customWidth="1"/>
  </cols>
  <sheetData>
    <row r="1" spans="1:3" s="6" customFormat="1" ht="18.75">
      <c r="A1" s="123" t="s">
        <v>59</v>
      </c>
      <c r="B1" s="123"/>
      <c r="C1" s="123"/>
    </row>
    <row r="2" spans="1:3" s="6" customFormat="1" ht="18.75">
      <c r="A2" s="123" t="s">
        <v>246</v>
      </c>
      <c r="B2" s="123"/>
      <c r="C2" s="123"/>
    </row>
    <row r="3" spans="1:3" s="6" customFormat="1" ht="18.75">
      <c r="A3" s="123" t="s">
        <v>11</v>
      </c>
      <c r="B3" s="123"/>
      <c r="C3" s="123"/>
    </row>
    <row r="4" spans="1:3" s="6" customFormat="1" ht="18.75">
      <c r="A4" s="157" t="s">
        <v>313</v>
      </c>
      <c r="B4" s="157"/>
      <c r="C4" s="157"/>
    </row>
    <row r="5" spans="1:3" s="6" customFormat="1" ht="18.75">
      <c r="A5" s="123" t="s">
        <v>248</v>
      </c>
      <c r="B5" s="123"/>
      <c r="C5" s="123"/>
    </row>
    <row r="6" spans="1:3" s="6" customFormat="1" ht="18.75">
      <c r="A6" s="123" t="s">
        <v>11</v>
      </c>
      <c r="B6" s="123"/>
      <c r="C6" s="123"/>
    </row>
    <row r="7" spans="1:3" s="6" customFormat="1" ht="18.75">
      <c r="A7" s="123" t="s">
        <v>238</v>
      </c>
      <c r="B7" s="123"/>
      <c r="C7" s="123"/>
    </row>
    <row r="8" spans="1:3" s="6" customFormat="1" ht="18.75">
      <c r="A8" s="33"/>
      <c r="B8" s="5"/>
      <c r="C8" s="5"/>
    </row>
    <row r="9" spans="1:3" ht="68.25" customHeight="1">
      <c r="A9" s="126" t="s">
        <v>255</v>
      </c>
      <c r="B9" s="126"/>
      <c r="C9" s="126"/>
    </row>
    <row r="10" spans="1:3" ht="131.25">
      <c r="A10" s="12" t="s">
        <v>25</v>
      </c>
      <c r="B10" s="12" t="s">
        <v>27</v>
      </c>
      <c r="C10" s="21" t="s">
        <v>60</v>
      </c>
    </row>
    <row r="11" spans="1:3" ht="18.75">
      <c r="A11" s="9">
        <v>1</v>
      </c>
      <c r="B11" s="9">
        <v>2</v>
      </c>
      <c r="C11" s="22">
        <v>3</v>
      </c>
    </row>
    <row r="12" spans="1:3" ht="18.75">
      <c r="A12" s="9"/>
      <c r="B12" s="4" t="s">
        <v>28</v>
      </c>
      <c r="C12" s="36">
        <f>C13+C35</f>
        <v>5964.299999999999</v>
      </c>
    </row>
    <row r="13" spans="1:3" ht="37.5">
      <c r="A13" s="34" t="s">
        <v>29</v>
      </c>
      <c r="B13" s="4" t="s">
        <v>30</v>
      </c>
      <c r="C13" s="36">
        <f>C14+C17+C20+C25+C27+C31+C34</f>
        <v>1384.4</v>
      </c>
    </row>
    <row r="14" spans="1:3" ht="37.5">
      <c r="A14" s="34" t="s">
        <v>31</v>
      </c>
      <c r="B14" s="4" t="s">
        <v>32</v>
      </c>
      <c r="C14" s="36">
        <f>C15</f>
        <v>27</v>
      </c>
    </row>
    <row r="15" spans="1:3" ht="18.75">
      <c r="A15" s="35" t="s">
        <v>33</v>
      </c>
      <c r="B15" s="15" t="s">
        <v>34</v>
      </c>
      <c r="C15" s="37">
        <f>C16</f>
        <v>27</v>
      </c>
    </row>
    <row r="16" spans="1:3" ht="112.5">
      <c r="A16" s="35" t="s">
        <v>35</v>
      </c>
      <c r="B16" s="15" t="s">
        <v>36</v>
      </c>
      <c r="C16" s="37">
        <v>27</v>
      </c>
    </row>
    <row r="17" spans="1:3" ht="37.5">
      <c r="A17" s="34" t="s">
        <v>37</v>
      </c>
      <c r="B17" s="4" t="s">
        <v>38</v>
      </c>
      <c r="C17" s="36">
        <f>C18</f>
        <v>6.2</v>
      </c>
    </row>
    <row r="18" spans="1:3" ht="18.75">
      <c r="A18" s="35" t="s">
        <v>39</v>
      </c>
      <c r="B18" s="15" t="s">
        <v>40</v>
      </c>
      <c r="C18" s="38">
        <f>C19</f>
        <v>6.2</v>
      </c>
    </row>
    <row r="19" spans="1:3" ht="18.75">
      <c r="A19" s="35" t="s">
        <v>41</v>
      </c>
      <c r="B19" s="15" t="s">
        <v>40</v>
      </c>
      <c r="C19" s="38">
        <v>6.2</v>
      </c>
    </row>
    <row r="20" spans="1:3" ht="37.5">
      <c r="A20" s="34" t="s">
        <v>42</v>
      </c>
      <c r="B20" s="4" t="s">
        <v>43</v>
      </c>
      <c r="C20" s="36">
        <f>C21+C22</f>
        <v>1081</v>
      </c>
    </row>
    <row r="21" spans="1:3" ht="75">
      <c r="A21" s="35" t="s">
        <v>191</v>
      </c>
      <c r="B21" s="15" t="s">
        <v>44</v>
      </c>
      <c r="C21" s="38">
        <v>32</v>
      </c>
    </row>
    <row r="22" spans="1:3" ht="18.75">
      <c r="A22" s="35" t="s">
        <v>45</v>
      </c>
      <c r="B22" s="15" t="s">
        <v>46</v>
      </c>
      <c r="C22" s="38">
        <f>C23+C24</f>
        <v>1049</v>
      </c>
    </row>
    <row r="23" spans="1:3" ht="56.25">
      <c r="A23" s="35" t="s">
        <v>192</v>
      </c>
      <c r="B23" s="15" t="s">
        <v>193</v>
      </c>
      <c r="C23" s="38">
        <v>635</v>
      </c>
    </row>
    <row r="24" spans="1:3" ht="56.25">
      <c r="A24" s="35" t="s">
        <v>194</v>
      </c>
      <c r="B24" s="15" t="s">
        <v>195</v>
      </c>
      <c r="C24" s="38">
        <v>414</v>
      </c>
    </row>
    <row r="25" spans="1:3" s="26" customFormat="1" ht="37.5">
      <c r="A25" s="34" t="s">
        <v>197</v>
      </c>
      <c r="B25" s="4" t="s">
        <v>47</v>
      </c>
      <c r="C25" s="36">
        <f>C26</f>
        <v>1.5</v>
      </c>
    </row>
    <row r="26" spans="1:3" ht="131.25">
      <c r="A26" s="35" t="s">
        <v>196</v>
      </c>
      <c r="B26" s="15" t="s">
        <v>48</v>
      </c>
      <c r="C26" s="38">
        <v>1.5</v>
      </c>
    </row>
    <row r="27" spans="1:3" ht="75">
      <c r="A27" s="34" t="s">
        <v>49</v>
      </c>
      <c r="B27" s="4" t="s">
        <v>2</v>
      </c>
      <c r="C27" s="36">
        <f>C28+C30</f>
        <v>13</v>
      </c>
    </row>
    <row r="28" spans="1:3" ht="150">
      <c r="A28" s="35" t="s">
        <v>50</v>
      </c>
      <c r="B28" s="15" t="s">
        <v>51</v>
      </c>
      <c r="C28" s="38">
        <f>C29</f>
        <v>13</v>
      </c>
    </row>
    <row r="29" spans="1:3" ht="56.25">
      <c r="A29" s="35" t="s">
        <v>218</v>
      </c>
      <c r="B29" s="15" t="s">
        <v>217</v>
      </c>
      <c r="C29" s="38">
        <v>13</v>
      </c>
    </row>
    <row r="30" spans="1:3" ht="112.5">
      <c r="A30" s="12" t="s">
        <v>127</v>
      </c>
      <c r="B30" s="15" t="s">
        <v>224</v>
      </c>
      <c r="C30" s="38"/>
    </row>
    <row r="31" spans="1:3" ht="56.25">
      <c r="A31" s="34" t="s">
        <v>53</v>
      </c>
      <c r="B31" s="4" t="s">
        <v>3</v>
      </c>
      <c r="C31" s="36">
        <f>C32+C33</f>
        <v>155.7</v>
      </c>
    </row>
    <row r="32" spans="1:3" ht="56.25">
      <c r="A32" s="35" t="s">
        <v>103</v>
      </c>
      <c r="B32" s="15" t="s">
        <v>152</v>
      </c>
      <c r="C32" s="38">
        <v>0.5</v>
      </c>
    </row>
    <row r="33" spans="1:7" ht="56.25">
      <c r="A33" s="35" t="s">
        <v>105</v>
      </c>
      <c r="B33" s="15" t="s">
        <v>54</v>
      </c>
      <c r="C33" s="38">
        <v>155.2</v>
      </c>
      <c r="D33" s="131"/>
      <c r="E33" s="131"/>
      <c r="F33" s="131"/>
      <c r="G33" s="131"/>
    </row>
    <row r="34" spans="1:7" ht="37.5">
      <c r="A34" s="34" t="s">
        <v>272</v>
      </c>
      <c r="B34" s="4" t="s">
        <v>273</v>
      </c>
      <c r="C34" s="36">
        <v>100</v>
      </c>
      <c r="D34" s="131"/>
      <c r="E34" s="131"/>
      <c r="F34" s="131"/>
      <c r="G34" s="131"/>
    </row>
    <row r="35" spans="1:3" s="26" customFormat="1" ht="37.5">
      <c r="A35" s="31" t="s">
        <v>15</v>
      </c>
      <c r="B35" s="4" t="s">
        <v>57</v>
      </c>
      <c r="C35" s="36">
        <f>C36</f>
        <v>4579.9</v>
      </c>
    </row>
    <row r="36" spans="1:3" s="26" customFormat="1" ht="56.25">
      <c r="A36" s="31" t="s">
        <v>15</v>
      </c>
      <c r="B36" s="4" t="s">
        <v>58</v>
      </c>
      <c r="C36" s="39">
        <f>SUM(C37:C41)</f>
        <v>4579.9</v>
      </c>
    </row>
    <row r="37" spans="1:3" ht="37.5">
      <c r="A37" s="32" t="s">
        <v>306</v>
      </c>
      <c r="B37" s="15" t="s">
        <v>219</v>
      </c>
      <c r="C37" s="40">
        <v>254.4</v>
      </c>
    </row>
    <row r="38" spans="1:7" s="26" customFormat="1" ht="56.25">
      <c r="A38" s="32" t="s">
        <v>307</v>
      </c>
      <c r="B38" s="15" t="s">
        <v>220</v>
      </c>
      <c r="C38" s="41">
        <v>3333.3</v>
      </c>
      <c r="G38" s="28"/>
    </row>
    <row r="39" spans="1:3" ht="75">
      <c r="A39" s="32" t="s">
        <v>308</v>
      </c>
      <c r="B39" s="15" t="s">
        <v>235</v>
      </c>
      <c r="C39" s="42">
        <v>75.2</v>
      </c>
    </row>
    <row r="40" spans="1:3" ht="112.5">
      <c r="A40" s="32" t="s">
        <v>309</v>
      </c>
      <c r="B40" s="15" t="s">
        <v>198</v>
      </c>
      <c r="C40" s="42">
        <v>417</v>
      </c>
    </row>
    <row r="41" spans="1:3" ht="37.5">
      <c r="A41" s="32" t="s">
        <v>310</v>
      </c>
      <c r="B41" s="15" t="s">
        <v>236</v>
      </c>
      <c r="C41" s="42">
        <v>500</v>
      </c>
    </row>
  </sheetData>
  <sheetProtection/>
  <mergeCells count="10">
    <mergeCell ref="D34:G34"/>
    <mergeCell ref="D33:G33"/>
    <mergeCell ref="A7:C7"/>
    <mergeCell ref="A9:C9"/>
    <mergeCell ref="A5:C5"/>
    <mergeCell ref="A6:C6"/>
    <mergeCell ref="A1:C1"/>
    <mergeCell ref="A2:C2"/>
    <mergeCell ref="A3:C3"/>
    <mergeCell ref="A4:C4"/>
  </mergeCells>
  <printOptions/>
  <pageMargins left="0.9055118110236221" right="0" top="0.1968503937007874" bottom="0.1968503937007874" header="0.31496062992125984" footer="0.31496062992125984"/>
  <pageSetup fitToHeight="4" horizontalDpi="180" verticalDpi="18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2:G44"/>
  <sheetViews>
    <sheetView zoomScale="70" zoomScaleNormal="70" zoomScalePageLayoutView="0" workbookViewId="0" topLeftCell="A38">
      <selection activeCell="A5" sqref="A5:D5"/>
    </sheetView>
  </sheetViews>
  <sheetFormatPr defaultColWidth="9.140625" defaultRowHeight="15"/>
  <cols>
    <col min="1" max="1" width="28.28125" style="43" customWidth="1"/>
    <col min="2" max="2" width="57.8515625" style="43" customWidth="1"/>
    <col min="3" max="3" width="14.28125" style="43" customWidth="1"/>
    <col min="4" max="4" width="14.140625" style="44" customWidth="1"/>
    <col min="5" max="16384" width="9.140625" style="20" customWidth="1"/>
  </cols>
  <sheetData>
    <row r="1" ht="18.75" hidden="1"/>
    <row r="2" spans="1:4" s="6" customFormat="1" ht="18.75">
      <c r="A2" s="132" t="s">
        <v>62</v>
      </c>
      <c r="B2" s="132"/>
      <c r="C2" s="132"/>
      <c r="D2" s="132"/>
    </row>
    <row r="3" spans="1:4" s="6" customFormat="1" ht="18.75">
      <c r="A3" s="132" t="s">
        <v>256</v>
      </c>
      <c r="B3" s="132"/>
      <c r="C3" s="132"/>
      <c r="D3" s="132"/>
    </row>
    <row r="4" spans="1:4" s="6" customFormat="1" ht="18.75">
      <c r="A4" s="132" t="s">
        <v>11</v>
      </c>
      <c r="B4" s="132"/>
      <c r="C4" s="132"/>
      <c r="D4" s="132"/>
    </row>
    <row r="5" spans="1:4" s="6" customFormat="1" ht="18.75">
      <c r="A5" s="159" t="s">
        <v>313</v>
      </c>
      <c r="B5" s="159"/>
      <c r="C5" s="159"/>
      <c r="D5" s="159"/>
    </row>
    <row r="6" spans="1:4" s="6" customFormat="1" ht="18.75">
      <c r="A6" s="132" t="s">
        <v>257</v>
      </c>
      <c r="B6" s="132"/>
      <c r="C6" s="132"/>
      <c r="D6" s="132"/>
    </row>
    <row r="7" spans="1:4" s="6" customFormat="1" ht="18.75">
      <c r="A7" s="132" t="s">
        <v>11</v>
      </c>
      <c r="B7" s="132"/>
      <c r="C7" s="132"/>
      <c r="D7" s="132"/>
    </row>
    <row r="8" spans="1:4" s="6" customFormat="1" ht="18.75">
      <c r="A8" s="132" t="s">
        <v>240</v>
      </c>
      <c r="B8" s="132"/>
      <c r="C8" s="132"/>
      <c r="D8" s="132"/>
    </row>
    <row r="9" spans="1:4" s="6" customFormat="1" ht="18.75">
      <c r="A9" s="45"/>
      <c r="B9" s="45"/>
      <c r="C9" s="45"/>
      <c r="D9" s="45"/>
    </row>
    <row r="10" spans="1:4" ht="72" customHeight="1">
      <c r="A10" s="133" t="s">
        <v>258</v>
      </c>
      <c r="B10" s="133"/>
      <c r="C10" s="133"/>
      <c r="D10" s="133"/>
    </row>
    <row r="11" spans="1:4" ht="18.75">
      <c r="A11" s="46"/>
      <c r="B11" s="46"/>
      <c r="C11" s="46"/>
      <c r="D11" s="47" t="s">
        <v>26</v>
      </c>
    </row>
    <row r="12" spans="1:4" ht="60.75" customHeight="1">
      <c r="A12" s="134" t="s">
        <v>25</v>
      </c>
      <c r="B12" s="134" t="s">
        <v>61</v>
      </c>
      <c r="C12" s="136" t="s">
        <v>60</v>
      </c>
      <c r="D12" s="137"/>
    </row>
    <row r="13" spans="1:4" ht="34.5" customHeight="1">
      <c r="A13" s="135"/>
      <c r="B13" s="135"/>
      <c r="C13" s="48" t="s">
        <v>241</v>
      </c>
      <c r="D13" s="49" t="s">
        <v>242</v>
      </c>
    </row>
    <row r="14" spans="1:4" ht="18.75">
      <c r="A14" s="50">
        <v>1</v>
      </c>
      <c r="B14" s="50">
        <v>2</v>
      </c>
      <c r="C14" s="50">
        <v>3</v>
      </c>
      <c r="D14" s="51">
        <v>4</v>
      </c>
    </row>
    <row r="15" spans="1:4" ht="18.75">
      <c r="A15" s="14"/>
      <c r="B15" s="4" t="s">
        <v>28</v>
      </c>
      <c r="C15" s="54">
        <f>C16+C38</f>
        <v>5959.5</v>
      </c>
      <c r="D15" s="54">
        <f>D16+D38</f>
        <v>5963.5</v>
      </c>
    </row>
    <row r="16" spans="1:4" ht="37.5">
      <c r="A16" s="23" t="s">
        <v>29</v>
      </c>
      <c r="B16" s="4" t="s">
        <v>30</v>
      </c>
      <c r="C16" s="54">
        <f>C17+C20+C23+C28+C30+C34+C37</f>
        <v>1394.6000000000001</v>
      </c>
      <c r="D16" s="54">
        <f>D17+D20+D23+D28+D30+D34+D37</f>
        <v>1398.6000000000001</v>
      </c>
    </row>
    <row r="17" spans="1:4" ht="37.5">
      <c r="A17" s="23" t="s">
        <v>31</v>
      </c>
      <c r="B17" s="4" t="s">
        <v>32</v>
      </c>
      <c r="C17" s="54">
        <f>C19</f>
        <v>30.8</v>
      </c>
      <c r="D17" s="54">
        <f>D18</f>
        <v>33.6</v>
      </c>
    </row>
    <row r="18" spans="1:4" ht="18.75">
      <c r="A18" s="24" t="s">
        <v>33</v>
      </c>
      <c r="B18" s="15" t="s">
        <v>34</v>
      </c>
      <c r="C18" s="37">
        <f>C19</f>
        <v>30.8</v>
      </c>
      <c r="D18" s="37">
        <f>D19</f>
        <v>33.6</v>
      </c>
    </row>
    <row r="19" spans="1:4" ht="131.25">
      <c r="A19" s="24" t="s">
        <v>35</v>
      </c>
      <c r="B19" s="15" t="s">
        <v>36</v>
      </c>
      <c r="C19" s="37">
        <v>30.8</v>
      </c>
      <c r="D19" s="37">
        <v>33.6</v>
      </c>
    </row>
    <row r="20" spans="1:4" ht="37.5">
      <c r="A20" s="23" t="s">
        <v>37</v>
      </c>
      <c r="B20" s="4" t="s">
        <v>38</v>
      </c>
      <c r="C20" s="54">
        <f>C21</f>
        <v>6.2</v>
      </c>
      <c r="D20" s="54">
        <f>D21</f>
        <v>6.2</v>
      </c>
    </row>
    <row r="21" spans="1:4" ht="18.75">
      <c r="A21" s="24" t="s">
        <v>39</v>
      </c>
      <c r="B21" s="15" t="s">
        <v>40</v>
      </c>
      <c r="C21" s="37">
        <v>6.2</v>
      </c>
      <c r="D21" s="37">
        <v>6.2</v>
      </c>
    </row>
    <row r="22" spans="1:4" ht="18.75">
      <c r="A22" s="24" t="s">
        <v>41</v>
      </c>
      <c r="B22" s="15" t="s">
        <v>40</v>
      </c>
      <c r="C22" s="37">
        <v>6.2</v>
      </c>
      <c r="D22" s="37">
        <v>6.2</v>
      </c>
    </row>
    <row r="23" spans="1:4" ht="37.5">
      <c r="A23" s="23" t="s">
        <v>42</v>
      </c>
      <c r="B23" s="4" t="s">
        <v>43</v>
      </c>
      <c r="C23" s="54">
        <f>C24+C25</f>
        <v>1087.2</v>
      </c>
      <c r="D23" s="54">
        <f>D24+D25</f>
        <v>1088.2</v>
      </c>
    </row>
    <row r="24" spans="1:4" ht="75">
      <c r="A24" s="24" t="s">
        <v>191</v>
      </c>
      <c r="B24" s="15" t="s">
        <v>44</v>
      </c>
      <c r="C24" s="37">
        <v>33</v>
      </c>
      <c r="D24" s="37">
        <v>34</v>
      </c>
    </row>
    <row r="25" spans="1:4" ht="18.75">
      <c r="A25" s="24" t="s">
        <v>45</v>
      </c>
      <c r="B25" s="15" t="s">
        <v>46</v>
      </c>
      <c r="C25" s="37">
        <f>C26+C27</f>
        <v>1054.2</v>
      </c>
      <c r="D25" s="37">
        <f>D26+D27</f>
        <v>1054.2</v>
      </c>
    </row>
    <row r="26" spans="1:4" ht="56.25">
      <c r="A26" s="24" t="s">
        <v>192</v>
      </c>
      <c r="B26" s="15" t="s">
        <v>193</v>
      </c>
      <c r="C26" s="37">
        <v>638.2</v>
      </c>
      <c r="D26" s="37">
        <v>638.2</v>
      </c>
    </row>
    <row r="27" spans="1:4" ht="56.25">
      <c r="A27" s="24" t="s">
        <v>194</v>
      </c>
      <c r="B27" s="15" t="s">
        <v>195</v>
      </c>
      <c r="C27" s="38">
        <v>416</v>
      </c>
      <c r="D27" s="38">
        <v>416</v>
      </c>
    </row>
    <row r="28" spans="1:4" ht="37.5">
      <c r="A28" s="23" t="s">
        <v>197</v>
      </c>
      <c r="B28" s="4" t="s">
        <v>47</v>
      </c>
      <c r="C28" s="54">
        <f>C29</f>
        <v>1.5</v>
      </c>
      <c r="D28" s="54">
        <f>D29</f>
        <v>1.5</v>
      </c>
    </row>
    <row r="29" spans="1:4" ht="131.25">
      <c r="A29" s="24" t="s">
        <v>196</v>
      </c>
      <c r="B29" s="15" t="s">
        <v>48</v>
      </c>
      <c r="C29" s="37">
        <v>1.5</v>
      </c>
      <c r="D29" s="37">
        <v>1.5</v>
      </c>
    </row>
    <row r="30" spans="1:4" ht="75">
      <c r="A30" s="23" t="s">
        <v>49</v>
      </c>
      <c r="B30" s="4" t="s">
        <v>2</v>
      </c>
      <c r="C30" s="54">
        <f>C31+C33</f>
        <v>13.2</v>
      </c>
      <c r="D30" s="54">
        <f>D31+D33</f>
        <v>13.4</v>
      </c>
    </row>
    <row r="31" spans="1:4" ht="150">
      <c r="A31" s="24" t="s">
        <v>50</v>
      </c>
      <c r="B31" s="15" t="s">
        <v>51</v>
      </c>
      <c r="C31" s="37">
        <f>C32</f>
        <v>13.2</v>
      </c>
      <c r="D31" s="37">
        <f>D32</f>
        <v>13.4</v>
      </c>
    </row>
    <row r="32" spans="1:4" ht="56.25">
      <c r="A32" s="24" t="s">
        <v>218</v>
      </c>
      <c r="B32" s="15" t="s">
        <v>217</v>
      </c>
      <c r="C32" s="37">
        <v>13.2</v>
      </c>
      <c r="D32" s="37">
        <v>13.4</v>
      </c>
    </row>
    <row r="33" spans="1:4" ht="112.5">
      <c r="A33" s="13" t="s">
        <v>127</v>
      </c>
      <c r="B33" s="15" t="s">
        <v>224</v>
      </c>
      <c r="C33" s="37"/>
      <c r="D33" s="37"/>
    </row>
    <row r="34" spans="1:4" ht="56.25">
      <c r="A34" s="23" t="s">
        <v>53</v>
      </c>
      <c r="B34" s="4" t="s">
        <v>3</v>
      </c>
      <c r="C34" s="54">
        <f>C35+C36</f>
        <v>155.7</v>
      </c>
      <c r="D34" s="54">
        <f>D35+D36</f>
        <v>155.7</v>
      </c>
    </row>
    <row r="35" spans="1:4" ht="56.25">
      <c r="A35" s="24" t="s">
        <v>103</v>
      </c>
      <c r="B35" s="15" t="s">
        <v>152</v>
      </c>
      <c r="C35" s="37">
        <v>0.5</v>
      </c>
      <c r="D35" s="37">
        <v>0.5</v>
      </c>
    </row>
    <row r="36" spans="1:4" ht="56.25">
      <c r="A36" s="24" t="s">
        <v>105</v>
      </c>
      <c r="B36" s="15" t="s">
        <v>54</v>
      </c>
      <c r="C36" s="37">
        <v>155.2</v>
      </c>
      <c r="D36" s="37">
        <v>155.2</v>
      </c>
    </row>
    <row r="37" spans="1:7" ht="37.5">
      <c r="A37" s="23" t="s">
        <v>272</v>
      </c>
      <c r="B37" s="4" t="s">
        <v>273</v>
      </c>
      <c r="C37" s="36">
        <v>100</v>
      </c>
      <c r="D37" s="55">
        <v>100</v>
      </c>
      <c r="E37" s="53"/>
      <c r="F37" s="53"/>
      <c r="G37" s="53"/>
    </row>
    <row r="38" spans="1:4" ht="37.5">
      <c r="A38" s="31" t="s">
        <v>15</v>
      </c>
      <c r="B38" s="4" t="s">
        <v>57</v>
      </c>
      <c r="C38" s="54">
        <f>C39</f>
        <v>4564.9</v>
      </c>
      <c r="D38" s="54">
        <f>D39</f>
        <v>4564.9</v>
      </c>
    </row>
    <row r="39" spans="1:4" ht="56.25">
      <c r="A39" s="31" t="s">
        <v>15</v>
      </c>
      <c r="B39" s="4" t="s">
        <v>58</v>
      </c>
      <c r="C39" s="56">
        <f>C40+C41+C42+C43+C44</f>
        <v>4564.9</v>
      </c>
      <c r="D39" s="56">
        <f>D40+D41+D42+D43+D44</f>
        <v>4564.9</v>
      </c>
    </row>
    <row r="40" spans="1:4" ht="37.5">
      <c r="A40" s="32" t="s">
        <v>306</v>
      </c>
      <c r="B40" s="15" t="s">
        <v>219</v>
      </c>
      <c r="C40" s="57">
        <v>157.7</v>
      </c>
      <c r="D40" s="57">
        <v>142.3</v>
      </c>
    </row>
    <row r="41" spans="1:4" ht="56.25">
      <c r="A41" s="32" t="s">
        <v>307</v>
      </c>
      <c r="B41" s="15" t="s">
        <v>220</v>
      </c>
      <c r="C41" s="58">
        <v>3415</v>
      </c>
      <c r="D41" s="58">
        <v>3430.4</v>
      </c>
    </row>
    <row r="42" spans="1:4" ht="75">
      <c r="A42" s="32" t="s">
        <v>308</v>
      </c>
      <c r="B42" s="15" t="s">
        <v>235</v>
      </c>
      <c r="C42" s="42">
        <v>75.2</v>
      </c>
      <c r="D42" s="42">
        <v>75.2</v>
      </c>
    </row>
    <row r="43" spans="1:4" ht="112.5">
      <c r="A43" s="32" t="s">
        <v>309</v>
      </c>
      <c r="B43" s="15" t="s">
        <v>198</v>
      </c>
      <c r="C43" s="59">
        <v>417</v>
      </c>
      <c r="D43" s="59">
        <v>417</v>
      </c>
    </row>
    <row r="44" spans="1:4" ht="37.5">
      <c r="A44" s="32" t="s">
        <v>310</v>
      </c>
      <c r="B44" s="15" t="s">
        <v>236</v>
      </c>
      <c r="C44" s="59">
        <v>500</v>
      </c>
      <c r="D44" s="59">
        <v>500</v>
      </c>
    </row>
  </sheetData>
  <sheetProtection/>
  <mergeCells count="11">
    <mergeCell ref="A8:D8"/>
    <mergeCell ref="A10:D10"/>
    <mergeCell ref="A12:A13"/>
    <mergeCell ref="B12:B13"/>
    <mergeCell ref="C12:D12"/>
    <mergeCell ref="A7:D7"/>
    <mergeCell ref="A2:D2"/>
    <mergeCell ref="A3:D3"/>
    <mergeCell ref="A4:D4"/>
    <mergeCell ref="A5:D5"/>
    <mergeCell ref="A6:D6"/>
  </mergeCells>
  <printOptions/>
  <pageMargins left="0.9055118110236221" right="0" top="0.1968503937007874" bottom="0.1968503937007874" header="0.31496062992125984" footer="0.31496062992125984"/>
  <pageSetup fitToHeight="4" fitToWidth="1" horizontalDpi="180" verticalDpi="18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E75"/>
  <sheetViews>
    <sheetView zoomScale="60" zoomScaleNormal="60" zoomScalePageLayoutView="0" workbookViewId="0" topLeftCell="A61">
      <selection activeCell="A4" sqref="A4:E4"/>
    </sheetView>
  </sheetViews>
  <sheetFormatPr defaultColWidth="55.7109375" defaultRowHeight="15"/>
  <cols>
    <col min="1" max="1" width="55.7109375" style="62" customWidth="1"/>
    <col min="2" max="2" width="12.00390625" style="80" customWidth="1"/>
    <col min="3" max="3" width="16.28125" style="81" customWidth="1"/>
    <col min="4" max="4" width="8.28125" style="81" customWidth="1"/>
    <col min="5" max="5" width="15.57421875" style="82" customWidth="1"/>
    <col min="6" max="255" width="9.140625" style="61" customWidth="1"/>
    <col min="256" max="16384" width="55.7109375" style="61" customWidth="1"/>
  </cols>
  <sheetData>
    <row r="1" spans="1:5" s="60" customFormat="1" ht="18.75">
      <c r="A1" s="138" t="s">
        <v>63</v>
      </c>
      <c r="B1" s="138"/>
      <c r="C1" s="138"/>
      <c r="D1" s="138"/>
      <c r="E1" s="138"/>
    </row>
    <row r="2" spans="1:5" s="60" customFormat="1" ht="18.75">
      <c r="A2" s="138" t="s">
        <v>259</v>
      </c>
      <c r="B2" s="138"/>
      <c r="C2" s="138"/>
      <c r="D2" s="138"/>
      <c r="E2" s="138"/>
    </row>
    <row r="3" spans="1:5" s="60" customFormat="1" ht="18.75">
      <c r="A3" s="138" t="s">
        <v>11</v>
      </c>
      <c r="B3" s="138"/>
      <c r="C3" s="138"/>
      <c r="D3" s="138"/>
      <c r="E3" s="138"/>
    </row>
    <row r="4" spans="1:5" s="60" customFormat="1" ht="18.75">
      <c r="A4" s="158" t="s">
        <v>313</v>
      </c>
      <c r="B4" s="158"/>
      <c r="C4" s="158"/>
      <c r="D4" s="158"/>
      <c r="E4" s="158"/>
    </row>
    <row r="5" spans="1:5" s="60" customFormat="1" ht="18.75">
      <c r="A5" s="138" t="s">
        <v>260</v>
      </c>
      <c r="B5" s="138"/>
      <c r="C5" s="138"/>
      <c r="D5" s="138"/>
      <c r="E5" s="138"/>
    </row>
    <row r="6" spans="1:5" s="60" customFormat="1" ht="18.75">
      <c r="A6" s="138" t="s">
        <v>11</v>
      </c>
      <c r="B6" s="138"/>
      <c r="C6" s="138"/>
      <c r="D6" s="138"/>
      <c r="E6" s="138"/>
    </row>
    <row r="7" spans="1:5" s="60" customFormat="1" ht="18.75">
      <c r="A7" s="138" t="s">
        <v>238</v>
      </c>
      <c r="B7" s="138"/>
      <c r="C7" s="138"/>
      <c r="D7" s="138"/>
      <c r="E7" s="138"/>
    </row>
    <row r="8" spans="1:5" ht="18.75">
      <c r="A8" s="139"/>
      <c r="B8" s="139"/>
      <c r="C8" s="139"/>
      <c r="D8" s="139"/>
      <c r="E8" s="139"/>
    </row>
    <row r="9" spans="1:5" ht="96" customHeight="1">
      <c r="A9" s="140" t="s">
        <v>261</v>
      </c>
      <c r="B9" s="140"/>
      <c r="C9" s="140"/>
      <c r="D9" s="140"/>
      <c r="E9" s="140"/>
    </row>
    <row r="10" spans="1:5" s="62" customFormat="1" ht="18.75">
      <c r="A10" s="141"/>
      <c r="B10" s="141"/>
      <c r="C10" s="141"/>
      <c r="D10" s="141"/>
      <c r="E10" s="141"/>
    </row>
    <row r="11" spans="1:5" ht="37.5">
      <c r="A11" s="9" t="s">
        <v>64</v>
      </c>
      <c r="B11" s="63" t="s">
        <v>65</v>
      </c>
      <c r="C11" s="64" t="s">
        <v>200</v>
      </c>
      <c r="D11" s="64" t="s">
        <v>67</v>
      </c>
      <c r="E11" s="65" t="s">
        <v>221</v>
      </c>
    </row>
    <row r="12" spans="1:5" ht="18.75">
      <c r="A12" s="12">
        <v>1</v>
      </c>
      <c r="B12" s="66" t="s">
        <v>290</v>
      </c>
      <c r="C12" s="17">
        <v>3</v>
      </c>
      <c r="D12" s="17">
        <v>4</v>
      </c>
      <c r="E12" s="67">
        <v>5</v>
      </c>
    </row>
    <row r="13" spans="1:5" ht="18.75">
      <c r="A13" s="14" t="s">
        <v>28</v>
      </c>
      <c r="B13" s="63"/>
      <c r="C13" s="64"/>
      <c r="D13" s="64"/>
      <c r="E13" s="68">
        <f>E14+E37+E42+E48+E53+E71</f>
        <v>5964.299999999999</v>
      </c>
    </row>
    <row r="14" spans="1:5" s="69" customFormat="1" ht="37.5">
      <c r="A14" s="14" t="s">
        <v>68</v>
      </c>
      <c r="B14" s="63" t="s">
        <v>69</v>
      </c>
      <c r="C14" s="64"/>
      <c r="D14" s="64"/>
      <c r="E14" s="68">
        <f>E15+E19+E29+E33+E25</f>
        <v>4164.8</v>
      </c>
    </row>
    <row r="15" spans="1:5" ht="56.25">
      <c r="A15" s="13" t="s">
        <v>216</v>
      </c>
      <c r="B15" s="66" t="s">
        <v>209</v>
      </c>
      <c r="C15" s="17"/>
      <c r="D15" s="17"/>
      <c r="E15" s="37">
        <f>E16</f>
        <v>700.4</v>
      </c>
    </row>
    <row r="16" spans="1:5" ht="112.5">
      <c r="A16" s="13" t="s">
        <v>291</v>
      </c>
      <c r="B16" s="66" t="s">
        <v>209</v>
      </c>
      <c r="C16" s="63" t="s">
        <v>225</v>
      </c>
      <c r="D16" s="17"/>
      <c r="E16" s="37">
        <f>E17</f>
        <v>700.4</v>
      </c>
    </row>
    <row r="17" spans="1:5" ht="18.75">
      <c r="A17" s="13" t="s">
        <v>215</v>
      </c>
      <c r="B17" s="66" t="s">
        <v>209</v>
      </c>
      <c r="C17" s="66" t="s">
        <v>226</v>
      </c>
      <c r="D17" s="17"/>
      <c r="E17" s="37">
        <f>E18</f>
        <v>700.4</v>
      </c>
    </row>
    <row r="18" spans="1:5" ht="112.5">
      <c r="A18" s="13" t="s">
        <v>71</v>
      </c>
      <c r="B18" s="66" t="s">
        <v>209</v>
      </c>
      <c r="C18" s="66" t="s">
        <v>226</v>
      </c>
      <c r="D18" s="17">
        <v>100</v>
      </c>
      <c r="E18" s="37">
        <v>700.4</v>
      </c>
    </row>
    <row r="19" spans="1:5" ht="93.75">
      <c r="A19" s="13" t="s">
        <v>74</v>
      </c>
      <c r="B19" s="66" t="s">
        <v>75</v>
      </c>
      <c r="C19" s="17"/>
      <c r="D19" s="17"/>
      <c r="E19" s="37">
        <f>E20</f>
        <v>2134.3</v>
      </c>
    </row>
    <row r="20" spans="1:5" ht="112.5">
      <c r="A20" s="13" t="s">
        <v>291</v>
      </c>
      <c r="B20" s="66" t="s">
        <v>75</v>
      </c>
      <c r="C20" s="63" t="s">
        <v>225</v>
      </c>
      <c r="D20" s="17"/>
      <c r="E20" s="37">
        <f>E21</f>
        <v>2134.3</v>
      </c>
    </row>
    <row r="21" spans="1:5" ht="37.5">
      <c r="A21" s="13" t="s">
        <v>70</v>
      </c>
      <c r="B21" s="66" t="s">
        <v>75</v>
      </c>
      <c r="C21" s="66" t="s">
        <v>227</v>
      </c>
      <c r="D21" s="17"/>
      <c r="E21" s="37">
        <f>E22+E23+E24</f>
        <v>2134.3</v>
      </c>
    </row>
    <row r="22" spans="1:5" ht="112.5">
      <c r="A22" s="13" t="s">
        <v>71</v>
      </c>
      <c r="B22" s="66" t="s">
        <v>75</v>
      </c>
      <c r="C22" s="66" t="s">
        <v>227</v>
      </c>
      <c r="D22" s="17">
        <v>100</v>
      </c>
      <c r="E22" s="37">
        <v>1076.9</v>
      </c>
    </row>
    <row r="23" spans="1:5" ht="37.5">
      <c r="A23" s="13" t="s">
        <v>72</v>
      </c>
      <c r="B23" s="66" t="s">
        <v>75</v>
      </c>
      <c r="C23" s="66" t="s">
        <v>227</v>
      </c>
      <c r="D23" s="17">
        <v>200</v>
      </c>
      <c r="E23" s="37">
        <v>874.8</v>
      </c>
    </row>
    <row r="24" spans="1:5" ht="18.75">
      <c r="A24" s="13" t="s">
        <v>73</v>
      </c>
      <c r="B24" s="66" t="s">
        <v>75</v>
      </c>
      <c r="C24" s="66" t="s">
        <v>227</v>
      </c>
      <c r="D24" s="17">
        <v>800</v>
      </c>
      <c r="E24" s="37">
        <v>182.6</v>
      </c>
    </row>
    <row r="25" spans="1:5" s="70" customFormat="1" ht="37.5">
      <c r="A25" s="14" t="s">
        <v>292</v>
      </c>
      <c r="B25" s="63" t="s">
        <v>289</v>
      </c>
      <c r="C25" s="64"/>
      <c r="D25" s="64"/>
      <c r="E25" s="52">
        <f>E26</f>
        <v>15</v>
      </c>
    </row>
    <row r="26" spans="1:5" s="70" customFormat="1" ht="18.75">
      <c r="A26" s="13" t="s">
        <v>78</v>
      </c>
      <c r="B26" s="66" t="s">
        <v>289</v>
      </c>
      <c r="C26" s="17">
        <v>9900000000</v>
      </c>
      <c r="D26" s="17"/>
      <c r="E26" s="25">
        <f>E27</f>
        <v>15</v>
      </c>
    </row>
    <row r="27" spans="1:5" s="70" customFormat="1" ht="37.5">
      <c r="A27" s="13" t="s">
        <v>293</v>
      </c>
      <c r="B27" s="66" t="s">
        <v>289</v>
      </c>
      <c r="C27" s="17">
        <v>9900000220</v>
      </c>
      <c r="D27" s="17"/>
      <c r="E27" s="25">
        <f>E28</f>
        <v>15</v>
      </c>
    </row>
    <row r="28" spans="1:5" s="70" customFormat="1" ht="37.5">
      <c r="A28" s="13" t="s">
        <v>72</v>
      </c>
      <c r="B28" s="66" t="s">
        <v>289</v>
      </c>
      <c r="C28" s="17">
        <v>9900000220</v>
      </c>
      <c r="D28" s="17">
        <v>200</v>
      </c>
      <c r="E28" s="25">
        <v>15</v>
      </c>
    </row>
    <row r="29" spans="1:5" s="69" customFormat="1" ht="18.75">
      <c r="A29" s="14" t="s">
        <v>76</v>
      </c>
      <c r="B29" s="63" t="s">
        <v>77</v>
      </c>
      <c r="C29" s="64"/>
      <c r="D29" s="64"/>
      <c r="E29" s="54">
        <f>E30</f>
        <v>1</v>
      </c>
    </row>
    <row r="30" spans="1:5" ht="18.75">
      <c r="A30" s="13" t="s">
        <v>78</v>
      </c>
      <c r="B30" s="66" t="s">
        <v>77</v>
      </c>
      <c r="C30" s="64">
        <v>9900000000</v>
      </c>
      <c r="D30" s="17"/>
      <c r="E30" s="37">
        <f>E31</f>
        <v>1</v>
      </c>
    </row>
    <row r="31" spans="1:5" ht="18.75">
      <c r="A31" s="13" t="s">
        <v>79</v>
      </c>
      <c r="B31" s="66" t="s">
        <v>77</v>
      </c>
      <c r="C31" s="17">
        <v>9900007500</v>
      </c>
      <c r="D31" s="17"/>
      <c r="E31" s="37">
        <f>E32</f>
        <v>1</v>
      </c>
    </row>
    <row r="32" spans="1:5" ht="18.75">
      <c r="A32" s="13" t="s">
        <v>73</v>
      </c>
      <c r="B32" s="66" t="s">
        <v>77</v>
      </c>
      <c r="C32" s="17">
        <v>9900007500</v>
      </c>
      <c r="D32" s="17">
        <v>800</v>
      </c>
      <c r="E32" s="37">
        <v>1</v>
      </c>
    </row>
    <row r="33" spans="1:5" s="69" customFormat="1" ht="37.5">
      <c r="A33" s="14" t="s">
        <v>230</v>
      </c>
      <c r="B33" s="63" t="s">
        <v>231</v>
      </c>
      <c r="C33" s="64"/>
      <c r="D33" s="64"/>
      <c r="E33" s="54">
        <f>SUM(E35:E36)</f>
        <v>1314.1</v>
      </c>
    </row>
    <row r="34" spans="1:5" s="69" customFormat="1" ht="56.25">
      <c r="A34" s="13" t="s">
        <v>237</v>
      </c>
      <c r="B34" s="63" t="s">
        <v>231</v>
      </c>
      <c r="C34" s="64"/>
      <c r="D34" s="64"/>
      <c r="E34" s="54">
        <f>SUM(E35:E36)</f>
        <v>1314.1</v>
      </c>
    </row>
    <row r="35" spans="1:5" ht="37.5">
      <c r="A35" s="13" t="s">
        <v>72</v>
      </c>
      <c r="B35" s="66" t="s">
        <v>231</v>
      </c>
      <c r="C35" s="17">
        <v>1200002040</v>
      </c>
      <c r="D35" s="17">
        <v>200</v>
      </c>
      <c r="E35" s="37">
        <v>979.1</v>
      </c>
    </row>
    <row r="36" spans="1:5" ht="18.75">
      <c r="A36" s="13" t="s">
        <v>73</v>
      </c>
      <c r="B36" s="66" t="s">
        <v>231</v>
      </c>
      <c r="C36" s="17">
        <v>1200092360</v>
      </c>
      <c r="D36" s="17">
        <v>800</v>
      </c>
      <c r="E36" s="37">
        <v>335</v>
      </c>
    </row>
    <row r="37" spans="1:5" s="69" customFormat="1" ht="18.75">
      <c r="A37" s="14" t="s">
        <v>201</v>
      </c>
      <c r="B37" s="63" t="s">
        <v>210</v>
      </c>
      <c r="C37" s="64"/>
      <c r="D37" s="64"/>
      <c r="E37" s="54">
        <f>E38</f>
        <v>75.2</v>
      </c>
    </row>
    <row r="38" spans="1:5" ht="37.5">
      <c r="A38" s="13" t="s">
        <v>202</v>
      </c>
      <c r="B38" s="66" t="s">
        <v>211</v>
      </c>
      <c r="C38" s="17"/>
      <c r="D38" s="17"/>
      <c r="E38" s="37">
        <f>E39</f>
        <v>75.2</v>
      </c>
    </row>
    <row r="39" spans="1:5" ht="18.75">
      <c r="A39" s="13" t="s">
        <v>78</v>
      </c>
      <c r="B39" s="66" t="s">
        <v>211</v>
      </c>
      <c r="C39" s="64">
        <v>9900000000</v>
      </c>
      <c r="D39" s="17"/>
      <c r="E39" s="37">
        <f>E40</f>
        <v>75.2</v>
      </c>
    </row>
    <row r="40" spans="1:5" ht="75">
      <c r="A40" s="13" t="s">
        <v>203</v>
      </c>
      <c r="B40" s="66" t="s">
        <v>211</v>
      </c>
      <c r="C40" s="17">
        <v>9900051180</v>
      </c>
      <c r="D40" s="17"/>
      <c r="E40" s="37">
        <f>E41</f>
        <v>75.2</v>
      </c>
    </row>
    <row r="41" spans="1:5" ht="18.75">
      <c r="A41" s="13" t="s">
        <v>92</v>
      </c>
      <c r="B41" s="66" t="s">
        <v>211</v>
      </c>
      <c r="C41" s="17">
        <v>9900051180</v>
      </c>
      <c r="D41" s="17">
        <v>100</v>
      </c>
      <c r="E41" s="29">
        <v>75.2</v>
      </c>
    </row>
    <row r="42" spans="1:5" s="69" customFormat="1" ht="56.25">
      <c r="A42" s="14" t="s">
        <v>204</v>
      </c>
      <c r="B42" s="63" t="s">
        <v>214</v>
      </c>
      <c r="C42" s="64"/>
      <c r="D42" s="64"/>
      <c r="E42" s="54">
        <f>E43</f>
        <v>163.3</v>
      </c>
    </row>
    <row r="43" spans="1:5" ht="18.75">
      <c r="A43" s="13" t="s">
        <v>205</v>
      </c>
      <c r="B43" s="66" t="s">
        <v>212</v>
      </c>
      <c r="C43" s="17"/>
      <c r="D43" s="17"/>
      <c r="E43" s="37">
        <f>E44</f>
        <v>163.3</v>
      </c>
    </row>
    <row r="44" spans="1:5" ht="93.75">
      <c r="A44" s="13" t="s">
        <v>264</v>
      </c>
      <c r="B44" s="66" t="s">
        <v>212</v>
      </c>
      <c r="C44" s="64">
        <v>1600000000</v>
      </c>
      <c r="D44" s="17"/>
      <c r="E44" s="37">
        <f>E45</f>
        <v>163.3</v>
      </c>
    </row>
    <row r="45" spans="1:5" ht="37.5">
      <c r="A45" s="13" t="s">
        <v>206</v>
      </c>
      <c r="B45" s="66" t="s">
        <v>212</v>
      </c>
      <c r="C45" s="17">
        <v>1600024300</v>
      </c>
      <c r="D45" s="17"/>
      <c r="E45" s="37">
        <f>SUM(E46:E47)</f>
        <v>163.3</v>
      </c>
    </row>
    <row r="46" spans="1:5" ht="112.5">
      <c r="A46" s="13" t="s">
        <v>71</v>
      </c>
      <c r="B46" s="66" t="s">
        <v>212</v>
      </c>
      <c r="C46" s="17">
        <v>1600024300</v>
      </c>
      <c r="D46" s="17">
        <v>100</v>
      </c>
      <c r="E46" s="37">
        <v>133.3</v>
      </c>
    </row>
    <row r="47" spans="1:5" ht="37.5">
      <c r="A47" s="13" t="s">
        <v>72</v>
      </c>
      <c r="B47" s="66" t="s">
        <v>212</v>
      </c>
      <c r="C47" s="17">
        <v>1600024300</v>
      </c>
      <c r="D47" s="17">
        <v>200</v>
      </c>
      <c r="E47" s="37">
        <v>30</v>
      </c>
    </row>
    <row r="48" spans="1:5" s="69" customFormat="1" ht="18.75">
      <c r="A48" s="14" t="s">
        <v>80</v>
      </c>
      <c r="B48" s="63" t="s">
        <v>81</v>
      </c>
      <c r="C48" s="64"/>
      <c r="D48" s="64"/>
      <c r="E48" s="54">
        <f>E49</f>
        <v>370</v>
      </c>
    </row>
    <row r="49" spans="1:5" ht="18.75">
      <c r="A49" s="13" t="s">
        <v>207</v>
      </c>
      <c r="B49" s="66" t="s">
        <v>82</v>
      </c>
      <c r="C49" s="17"/>
      <c r="D49" s="17"/>
      <c r="E49" s="37">
        <f>E50</f>
        <v>370</v>
      </c>
    </row>
    <row r="50" spans="1:5" ht="75">
      <c r="A50" s="71" t="s">
        <v>243</v>
      </c>
      <c r="B50" s="66" t="s">
        <v>82</v>
      </c>
      <c r="C50" s="64">
        <v>2100000000</v>
      </c>
      <c r="D50" s="17"/>
      <c r="E50" s="37">
        <f>E51</f>
        <v>370</v>
      </c>
    </row>
    <row r="51" spans="1:5" ht="18.75">
      <c r="A51" s="13" t="s">
        <v>207</v>
      </c>
      <c r="B51" s="66" t="s">
        <v>82</v>
      </c>
      <c r="C51" s="17">
        <v>2100003150</v>
      </c>
      <c r="D51" s="17"/>
      <c r="E51" s="37">
        <f>E52</f>
        <v>370</v>
      </c>
    </row>
    <row r="52" spans="1:5" ht="37.5">
      <c r="A52" s="13" t="s">
        <v>72</v>
      </c>
      <c r="B52" s="66" t="s">
        <v>82</v>
      </c>
      <c r="C52" s="17">
        <v>2100003150</v>
      </c>
      <c r="D52" s="17">
        <v>200</v>
      </c>
      <c r="E52" s="37">
        <v>370</v>
      </c>
    </row>
    <row r="53" spans="1:5" s="69" customFormat="1" ht="37.5">
      <c r="A53" s="14" t="s">
        <v>83</v>
      </c>
      <c r="B53" s="63" t="s">
        <v>84</v>
      </c>
      <c r="C53" s="64"/>
      <c r="D53" s="64"/>
      <c r="E53" s="54">
        <f>E58+E62+E69</f>
        <v>1086.6</v>
      </c>
    </row>
    <row r="54" spans="1:5" ht="112.5">
      <c r="A54" s="13" t="s">
        <v>265</v>
      </c>
      <c r="B54" s="66" t="s">
        <v>84</v>
      </c>
      <c r="C54" s="64">
        <v>2000000000</v>
      </c>
      <c r="D54" s="17"/>
      <c r="E54" s="54">
        <f>E58+E62+E69</f>
        <v>1086.6</v>
      </c>
    </row>
    <row r="55" spans="1:5" ht="18.75">
      <c r="A55" s="13" t="s">
        <v>85</v>
      </c>
      <c r="B55" s="66" t="s">
        <v>86</v>
      </c>
      <c r="C55" s="17">
        <v>2000003610</v>
      </c>
      <c r="D55" s="17"/>
      <c r="E55" s="37">
        <f>E56</f>
        <v>0</v>
      </c>
    </row>
    <row r="56" spans="1:5" ht="37.5">
      <c r="A56" s="13" t="s">
        <v>208</v>
      </c>
      <c r="B56" s="66" t="s">
        <v>86</v>
      </c>
      <c r="C56" s="17">
        <v>2000003610</v>
      </c>
      <c r="D56" s="17"/>
      <c r="E56" s="37">
        <f>E57</f>
        <v>0</v>
      </c>
    </row>
    <row r="57" spans="1:5" ht="37.5">
      <c r="A57" s="13" t="s">
        <v>72</v>
      </c>
      <c r="B57" s="66" t="s">
        <v>86</v>
      </c>
      <c r="C57" s="17">
        <v>2000003560</v>
      </c>
      <c r="D57" s="17">
        <v>200</v>
      </c>
      <c r="E57" s="37"/>
    </row>
    <row r="58" spans="1:5" ht="18.75">
      <c r="A58" s="13" t="s">
        <v>87</v>
      </c>
      <c r="B58" s="66" t="s">
        <v>88</v>
      </c>
      <c r="C58" s="17"/>
      <c r="D58" s="17"/>
      <c r="E58" s="37">
        <f>E59</f>
        <v>47</v>
      </c>
    </row>
    <row r="59" spans="1:5" ht="18.75">
      <c r="A59" s="13" t="s">
        <v>98</v>
      </c>
      <c r="B59" s="66" t="s">
        <v>88</v>
      </c>
      <c r="C59" s="72" t="s">
        <v>244</v>
      </c>
      <c r="D59" s="17"/>
      <c r="E59" s="37">
        <f>E60+E61</f>
        <v>47</v>
      </c>
    </row>
    <row r="60" spans="1:5" ht="37.5">
      <c r="A60" s="13" t="s">
        <v>72</v>
      </c>
      <c r="B60" s="66" t="s">
        <v>88</v>
      </c>
      <c r="C60" s="72" t="s">
        <v>244</v>
      </c>
      <c r="D60" s="17">
        <v>200</v>
      </c>
      <c r="E60" s="37">
        <v>41</v>
      </c>
    </row>
    <row r="61" spans="1:5" ht="18.75">
      <c r="A61" s="13" t="s">
        <v>73</v>
      </c>
      <c r="B61" s="66" t="s">
        <v>88</v>
      </c>
      <c r="C61" s="72" t="s">
        <v>244</v>
      </c>
      <c r="D61" s="17">
        <v>800</v>
      </c>
      <c r="E61" s="37">
        <v>6</v>
      </c>
    </row>
    <row r="62" spans="1:5" ht="18.75">
      <c r="A62" s="13" t="s">
        <v>89</v>
      </c>
      <c r="B62" s="66" t="s">
        <v>90</v>
      </c>
      <c r="C62" s="17"/>
      <c r="D62" s="17"/>
      <c r="E62" s="37">
        <f>E63+E65</f>
        <v>539.5999999999999</v>
      </c>
    </row>
    <row r="63" spans="1:5" s="73" customFormat="1" ht="18.75">
      <c r="A63" s="13"/>
      <c r="B63" s="66"/>
      <c r="C63" s="17"/>
      <c r="D63" s="17"/>
      <c r="E63" s="37"/>
    </row>
    <row r="64" spans="1:5" s="73" customFormat="1" ht="18.75">
      <c r="A64" s="13"/>
      <c r="B64" s="66"/>
      <c r="C64" s="17"/>
      <c r="D64" s="17"/>
      <c r="E64" s="37"/>
    </row>
    <row r="65" spans="1:5" ht="37.5">
      <c r="A65" s="13" t="s">
        <v>91</v>
      </c>
      <c r="B65" s="66" t="s">
        <v>90</v>
      </c>
      <c r="C65" s="17">
        <v>2000006050</v>
      </c>
      <c r="D65" s="17"/>
      <c r="E65" s="37">
        <f>E66+E67+E68</f>
        <v>539.5999999999999</v>
      </c>
    </row>
    <row r="66" spans="1:5" s="73" customFormat="1" ht="112.5">
      <c r="A66" s="13" t="s">
        <v>71</v>
      </c>
      <c r="B66" s="66" t="s">
        <v>90</v>
      </c>
      <c r="C66" s="17">
        <v>2000006050</v>
      </c>
      <c r="D66" s="17">
        <v>100</v>
      </c>
      <c r="E66" s="37">
        <v>243.7</v>
      </c>
    </row>
    <row r="67" spans="1:5" ht="37.5">
      <c r="A67" s="13" t="s">
        <v>72</v>
      </c>
      <c r="B67" s="66" t="s">
        <v>90</v>
      </c>
      <c r="C67" s="17">
        <v>2000006050</v>
      </c>
      <c r="D67" s="17">
        <v>200</v>
      </c>
      <c r="E67" s="37">
        <v>285.9</v>
      </c>
    </row>
    <row r="68" spans="1:5" ht="37.5">
      <c r="A68" s="13" t="s">
        <v>72</v>
      </c>
      <c r="B68" s="66" t="s">
        <v>90</v>
      </c>
      <c r="C68" s="17">
        <v>2000006400</v>
      </c>
      <c r="D68" s="17">
        <v>200</v>
      </c>
      <c r="E68" s="37">
        <v>10</v>
      </c>
    </row>
    <row r="69" spans="1:5" s="73" customFormat="1" ht="37.5">
      <c r="A69" s="74" t="s">
        <v>228</v>
      </c>
      <c r="B69" s="66" t="s">
        <v>229</v>
      </c>
      <c r="C69" s="17">
        <v>2000074040</v>
      </c>
      <c r="D69" s="17"/>
      <c r="E69" s="37">
        <f>E70</f>
        <v>500</v>
      </c>
    </row>
    <row r="70" spans="1:5" s="73" customFormat="1" ht="37.5">
      <c r="A70" s="13" t="s">
        <v>72</v>
      </c>
      <c r="B70" s="66" t="s">
        <v>229</v>
      </c>
      <c r="C70" s="17">
        <v>2000074040</v>
      </c>
      <c r="D70" s="17">
        <v>200</v>
      </c>
      <c r="E70" s="37">
        <v>500</v>
      </c>
    </row>
    <row r="71" spans="1:5" s="78" customFormat="1" ht="18.75">
      <c r="A71" s="75" t="s">
        <v>274</v>
      </c>
      <c r="B71" s="76">
        <v>1000</v>
      </c>
      <c r="C71" s="76"/>
      <c r="D71" s="76"/>
      <c r="E71" s="77" t="s">
        <v>294</v>
      </c>
    </row>
    <row r="72" spans="1:5" s="78" customFormat="1" ht="75">
      <c r="A72" s="75" t="s">
        <v>275</v>
      </c>
      <c r="B72" s="76" t="s">
        <v>276</v>
      </c>
      <c r="C72" s="72" t="s">
        <v>277</v>
      </c>
      <c r="D72" s="76"/>
      <c r="E72" s="79" t="s">
        <v>294</v>
      </c>
    </row>
    <row r="73" spans="1:5" s="78" customFormat="1" ht="18.75">
      <c r="A73" s="71" t="s">
        <v>278</v>
      </c>
      <c r="B73" s="72">
        <v>1001</v>
      </c>
      <c r="C73" s="72"/>
      <c r="D73" s="72"/>
      <c r="E73" s="79" t="s">
        <v>294</v>
      </c>
    </row>
    <row r="74" spans="1:5" s="78" customFormat="1" ht="18.75">
      <c r="A74" s="71" t="s">
        <v>279</v>
      </c>
      <c r="B74" s="72">
        <v>1001</v>
      </c>
      <c r="C74" s="72" t="s">
        <v>280</v>
      </c>
      <c r="D74" s="72"/>
      <c r="E74" s="79" t="s">
        <v>294</v>
      </c>
    </row>
    <row r="75" spans="1:5" s="78" customFormat="1" ht="37.5">
      <c r="A75" s="71" t="s">
        <v>281</v>
      </c>
      <c r="B75" s="72">
        <v>1001</v>
      </c>
      <c r="C75" s="72" t="s">
        <v>280</v>
      </c>
      <c r="D75" s="72" t="s">
        <v>282</v>
      </c>
      <c r="E75" s="79" t="s">
        <v>294</v>
      </c>
    </row>
  </sheetData>
  <sheetProtection/>
  <mergeCells count="10">
    <mergeCell ref="A8:E8"/>
    <mergeCell ref="A9:E9"/>
    <mergeCell ref="A10:E10"/>
    <mergeCell ref="A6:E6"/>
    <mergeCell ref="A5:E5"/>
    <mergeCell ref="A7:E7"/>
    <mergeCell ref="A1:E1"/>
    <mergeCell ref="A2:E2"/>
    <mergeCell ref="A3:E3"/>
    <mergeCell ref="A4:E4"/>
  </mergeCells>
  <printOptions/>
  <pageMargins left="0.8267716535433072" right="0.4330708661417323" top="0.4724409448818898" bottom="0.3937007874015748" header="0.2755905511811024" footer="0.5118110236220472"/>
  <pageSetup fitToHeight="5"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F69"/>
  <sheetViews>
    <sheetView zoomScale="60" zoomScaleNormal="60" zoomScalePageLayoutView="0" workbookViewId="0" topLeftCell="A55">
      <selection activeCell="A5" sqref="A5:F5"/>
    </sheetView>
  </sheetViews>
  <sheetFormatPr defaultColWidth="9.140625" defaultRowHeight="15"/>
  <cols>
    <col min="1" max="1" width="55.7109375" style="62" customWidth="1"/>
    <col min="2" max="2" width="12.00390625" style="61" customWidth="1"/>
    <col min="3" max="3" width="17.8515625" style="61" customWidth="1"/>
    <col min="4" max="4" width="8.28125" style="61" customWidth="1"/>
    <col min="5" max="5" width="11.7109375" style="85" customWidth="1"/>
    <col min="6" max="6" width="11.421875" style="85" customWidth="1"/>
    <col min="7" max="16384" width="9.140625" style="61" customWidth="1"/>
  </cols>
  <sheetData>
    <row r="1" spans="1:6" s="60" customFormat="1" ht="18.75">
      <c r="A1" s="138" t="s">
        <v>223</v>
      </c>
      <c r="B1" s="138"/>
      <c r="C1" s="138"/>
      <c r="D1" s="138"/>
      <c r="E1" s="138"/>
      <c r="F1" s="138"/>
    </row>
    <row r="2" spans="1:6" s="60" customFormat="1" ht="18.75">
      <c r="A2" s="138" t="s">
        <v>259</v>
      </c>
      <c r="B2" s="138"/>
      <c r="C2" s="138"/>
      <c r="D2" s="138"/>
      <c r="E2" s="138"/>
      <c r="F2" s="138"/>
    </row>
    <row r="3" spans="1:6" s="60" customFormat="1" ht="18.75">
      <c r="A3" s="138" t="s">
        <v>11</v>
      </c>
      <c r="B3" s="138"/>
      <c r="C3" s="138"/>
      <c r="D3" s="138"/>
      <c r="E3" s="138"/>
      <c r="F3" s="138"/>
    </row>
    <row r="4" spans="1:6" s="60" customFormat="1" ht="18.75">
      <c r="A4" s="158" t="s">
        <v>313</v>
      </c>
      <c r="B4" s="158"/>
      <c r="C4" s="158"/>
      <c r="D4" s="158"/>
      <c r="E4" s="158"/>
      <c r="F4" s="158"/>
    </row>
    <row r="5" spans="1:6" s="60" customFormat="1" ht="18.75">
      <c r="A5" s="138" t="s">
        <v>260</v>
      </c>
      <c r="B5" s="138"/>
      <c r="C5" s="138"/>
      <c r="D5" s="138"/>
      <c r="E5" s="138"/>
      <c r="F5" s="138"/>
    </row>
    <row r="6" spans="1:6" s="60" customFormat="1" ht="18.75">
      <c r="A6" s="138" t="s">
        <v>11</v>
      </c>
      <c r="B6" s="138"/>
      <c r="C6" s="138"/>
      <c r="D6" s="138"/>
      <c r="E6" s="138"/>
      <c r="F6" s="138"/>
    </row>
    <row r="7" spans="1:6" s="60" customFormat="1" ht="18.75">
      <c r="A7" s="138" t="s">
        <v>238</v>
      </c>
      <c r="B7" s="138"/>
      <c r="C7" s="138"/>
      <c r="D7" s="138"/>
      <c r="E7" s="138"/>
      <c r="F7" s="138"/>
    </row>
    <row r="8" spans="1:5" ht="18.75">
      <c r="A8" s="139"/>
      <c r="B8" s="139"/>
      <c r="C8" s="139"/>
      <c r="D8" s="139"/>
      <c r="E8" s="139"/>
    </row>
    <row r="9" spans="1:6" ht="107.25" customHeight="1">
      <c r="A9" s="140" t="s">
        <v>266</v>
      </c>
      <c r="B9" s="140"/>
      <c r="C9" s="140"/>
      <c r="D9" s="140"/>
      <c r="E9" s="140"/>
      <c r="F9" s="140"/>
    </row>
    <row r="10" spans="1:6" s="62" customFormat="1" ht="18.75">
      <c r="A10" s="145"/>
      <c r="B10" s="145"/>
      <c r="C10" s="145"/>
      <c r="D10" s="145"/>
      <c r="E10" s="145"/>
      <c r="F10" s="145"/>
    </row>
    <row r="11" spans="1:6" s="62" customFormat="1" ht="49.5" customHeight="1">
      <c r="A11" s="143" t="s">
        <v>64</v>
      </c>
      <c r="B11" s="143" t="s">
        <v>65</v>
      </c>
      <c r="C11" s="143" t="s">
        <v>66</v>
      </c>
      <c r="D11" s="143" t="s">
        <v>67</v>
      </c>
      <c r="E11" s="142" t="s">
        <v>99</v>
      </c>
      <c r="F11" s="142"/>
    </row>
    <row r="12" spans="1:6" s="62" customFormat="1" ht="18.75">
      <c r="A12" s="144"/>
      <c r="B12" s="144"/>
      <c r="C12" s="144"/>
      <c r="D12" s="144"/>
      <c r="E12" s="86" t="s">
        <v>241</v>
      </c>
      <c r="F12" s="86" t="s">
        <v>242</v>
      </c>
    </row>
    <row r="13" spans="1:6" s="62" customFormat="1" ht="18.75">
      <c r="A13" s="87">
        <v>1</v>
      </c>
      <c r="B13" s="87">
        <v>2</v>
      </c>
      <c r="C13" s="87">
        <v>3</v>
      </c>
      <c r="D13" s="87">
        <v>4</v>
      </c>
      <c r="E13" s="93">
        <v>5</v>
      </c>
      <c r="F13" s="93" t="s">
        <v>295</v>
      </c>
    </row>
    <row r="14" spans="1:6" s="62" customFormat="1" ht="18.75">
      <c r="A14" s="14" t="s">
        <v>28</v>
      </c>
      <c r="B14" s="63"/>
      <c r="C14" s="64"/>
      <c r="D14" s="64"/>
      <c r="E14" s="68">
        <f>E15+E34+E39+E45+E50+E63+E68</f>
        <v>5959.499999999999</v>
      </c>
      <c r="F14" s="68">
        <f>F15+F34+F39+F45+F50+F63+F68</f>
        <v>5963.5</v>
      </c>
    </row>
    <row r="15" spans="1:6" s="62" customFormat="1" ht="37.5">
      <c r="A15" s="14" t="s">
        <v>68</v>
      </c>
      <c r="B15" s="63" t="s">
        <v>69</v>
      </c>
      <c r="C15" s="64"/>
      <c r="D15" s="64"/>
      <c r="E15" s="68">
        <f>E16+E22+E26+E30</f>
        <v>4149.8</v>
      </c>
      <c r="F15" s="68">
        <f>F16+F20+F26+F30</f>
        <v>4149.8</v>
      </c>
    </row>
    <row r="16" spans="1:6" s="62" customFormat="1" ht="56.25">
      <c r="A16" s="13" t="s">
        <v>216</v>
      </c>
      <c r="B16" s="66" t="s">
        <v>209</v>
      </c>
      <c r="C16" s="17"/>
      <c r="D16" s="17"/>
      <c r="E16" s="37">
        <f aca="true" t="shared" si="0" ref="E16:F18">E17</f>
        <v>700.4</v>
      </c>
      <c r="F16" s="37">
        <f t="shared" si="0"/>
        <v>700.4</v>
      </c>
    </row>
    <row r="17" spans="1:6" s="62" customFormat="1" ht="112.5">
      <c r="A17" s="13" t="s">
        <v>291</v>
      </c>
      <c r="B17" s="66" t="s">
        <v>209</v>
      </c>
      <c r="C17" s="63" t="s">
        <v>225</v>
      </c>
      <c r="D17" s="17"/>
      <c r="E17" s="37">
        <f t="shared" si="0"/>
        <v>700.4</v>
      </c>
      <c r="F17" s="37">
        <f t="shared" si="0"/>
        <v>700.4</v>
      </c>
    </row>
    <row r="18" spans="1:6" s="62" customFormat="1" ht="18.75">
      <c r="A18" s="13" t="s">
        <v>215</v>
      </c>
      <c r="B18" s="66" t="s">
        <v>209</v>
      </c>
      <c r="C18" s="66" t="s">
        <v>226</v>
      </c>
      <c r="D18" s="17"/>
      <c r="E18" s="37">
        <f t="shared" si="0"/>
        <v>700.4</v>
      </c>
      <c r="F18" s="37">
        <f t="shared" si="0"/>
        <v>700.4</v>
      </c>
    </row>
    <row r="19" spans="1:6" s="62" customFormat="1" ht="112.5">
      <c r="A19" s="13" t="s">
        <v>71</v>
      </c>
      <c r="B19" s="66" t="s">
        <v>209</v>
      </c>
      <c r="C19" s="66" t="s">
        <v>226</v>
      </c>
      <c r="D19" s="17">
        <v>100</v>
      </c>
      <c r="E19" s="37">
        <v>700.4</v>
      </c>
      <c r="F19" s="37">
        <v>700.4</v>
      </c>
    </row>
    <row r="20" spans="1:6" s="62" customFormat="1" ht="93.75">
      <c r="A20" s="13" t="s">
        <v>74</v>
      </c>
      <c r="B20" s="66" t="s">
        <v>75</v>
      </c>
      <c r="C20" s="17"/>
      <c r="D20" s="17"/>
      <c r="E20" s="37">
        <f>E21</f>
        <v>2134.3</v>
      </c>
      <c r="F20" s="37">
        <f>F21</f>
        <v>2134.3</v>
      </c>
    </row>
    <row r="21" spans="1:6" s="62" customFormat="1" ht="112.5">
      <c r="A21" s="13" t="s">
        <v>291</v>
      </c>
      <c r="B21" s="66" t="s">
        <v>75</v>
      </c>
      <c r="C21" s="63" t="s">
        <v>225</v>
      </c>
      <c r="D21" s="17"/>
      <c r="E21" s="37">
        <f>E22</f>
        <v>2134.3</v>
      </c>
      <c r="F21" s="37">
        <f>F22</f>
        <v>2134.3</v>
      </c>
    </row>
    <row r="22" spans="1:6" s="62" customFormat="1" ht="37.5">
      <c r="A22" s="13" t="s">
        <v>70</v>
      </c>
      <c r="B22" s="66" t="s">
        <v>75</v>
      </c>
      <c r="C22" s="66" t="s">
        <v>227</v>
      </c>
      <c r="D22" s="17"/>
      <c r="E22" s="37">
        <f>E23+E24+E25</f>
        <v>2134.3</v>
      </c>
      <c r="F22" s="37">
        <f>F23+F24+F25</f>
        <v>2134.3</v>
      </c>
    </row>
    <row r="23" spans="1:6" s="62" customFormat="1" ht="112.5">
      <c r="A23" s="13" t="s">
        <v>71</v>
      </c>
      <c r="B23" s="66" t="s">
        <v>75</v>
      </c>
      <c r="C23" s="66" t="s">
        <v>227</v>
      </c>
      <c r="D23" s="17">
        <v>100</v>
      </c>
      <c r="E23" s="37">
        <v>1076.9</v>
      </c>
      <c r="F23" s="37">
        <v>1076.9</v>
      </c>
    </row>
    <row r="24" spans="1:6" s="62" customFormat="1" ht="37.5">
      <c r="A24" s="13" t="s">
        <v>72</v>
      </c>
      <c r="B24" s="66" t="s">
        <v>75</v>
      </c>
      <c r="C24" s="66" t="s">
        <v>227</v>
      </c>
      <c r="D24" s="17">
        <v>200</v>
      </c>
      <c r="E24" s="37">
        <v>874.8</v>
      </c>
      <c r="F24" s="37">
        <v>874.8</v>
      </c>
    </row>
    <row r="25" spans="1:6" s="62" customFormat="1" ht="18.75">
      <c r="A25" s="13" t="s">
        <v>73</v>
      </c>
      <c r="B25" s="66" t="s">
        <v>75</v>
      </c>
      <c r="C25" s="66" t="s">
        <v>227</v>
      </c>
      <c r="D25" s="17">
        <v>800</v>
      </c>
      <c r="E25" s="37">
        <v>182.6</v>
      </c>
      <c r="F25" s="37">
        <v>182.6</v>
      </c>
    </row>
    <row r="26" spans="1:6" ht="18.75">
      <c r="A26" s="14" t="s">
        <v>76</v>
      </c>
      <c r="B26" s="63" t="s">
        <v>77</v>
      </c>
      <c r="C26" s="64"/>
      <c r="D26" s="64"/>
      <c r="E26" s="54">
        <f aca="true" t="shared" si="1" ref="E26:F28">E27</f>
        <v>1</v>
      </c>
      <c r="F26" s="54">
        <f t="shared" si="1"/>
        <v>1</v>
      </c>
    </row>
    <row r="27" spans="1:6" ht="18.75">
      <c r="A27" s="13" t="s">
        <v>78</v>
      </c>
      <c r="B27" s="66" t="s">
        <v>77</v>
      </c>
      <c r="C27" s="64">
        <v>9900000000</v>
      </c>
      <c r="D27" s="17"/>
      <c r="E27" s="37">
        <f t="shared" si="1"/>
        <v>1</v>
      </c>
      <c r="F27" s="37">
        <f t="shared" si="1"/>
        <v>1</v>
      </c>
    </row>
    <row r="28" spans="1:6" ht="18.75">
      <c r="A28" s="13" t="s">
        <v>79</v>
      </c>
      <c r="B28" s="66" t="s">
        <v>77</v>
      </c>
      <c r="C28" s="17">
        <v>9900007500</v>
      </c>
      <c r="D28" s="17"/>
      <c r="E28" s="37">
        <f t="shared" si="1"/>
        <v>1</v>
      </c>
      <c r="F28" s="37">
        <f t="shared" si="1"/>
        <v>1</v>
      </c>
    </row>
    <row r="29" spans="1:6" ht="18.75">
      <c r="A29" s="13" t="s">
        <v>73</v>
      </c>
      <c r="B29" s="66" t="s">
        <v>77</v>
      </c>
      <c r="C29" s="17">
        <v>9900007500</v>
      </c>
      <c r="D29" s="17">
        <v>800</v>
      </c>
      <c r="E29" s="37">
        <v>1</v>
      </c>
      <c r="F29" s="37">
        <v>1</v>
      </c>
    </row>
    <row r="30" spans="1:6" s="69" customFormat="1" ht="37.5">
      <c r="A30" s="14" t="s">
        <v>230</v>
      </c>
      <c r="B30" s="63" t="s">
        <v>231</v>
      </c>
      <c r="C30" s="64"/>
      <c r="D30" s="64"/>
      <c r="E30" s="54">
        <f>SUM(E32:E33)</f>
        <v>1314.1</v>
      </c>
      <c r="F30" s="54">
        <f>SUM(F32:F33)</f>
        <v>1314.1</v>
      </c>
    </row>
    <row r="31" spans="1:6" s="69" customFormat="1" ht="56.25">
      <c r="A31" s="13" t="s">
        <v>237</v>
      </c>
      <c r="B31" s="63" t="s">
        <v>231</v>
      </c>
      <c r="C31" s="64"/>
      <c r="D31" s="64"/>
      <c r="E31" s="54">
        <f>SUM(E32:E33)</f>
        <v>1314.1</v>
      </c>
      <c r="F31" s="54">
        <f>SUM(F32:F33)</f>
        <v>1314.1</v>
      </c>
    </row>
    <row r="32" spans="1:6" ht="37.5">
      <c r="A32" s="13" t="s">
        <v>72</v>
      </c>
      <c r="B32" s="66" t="s">
        <v>231</v>
      </c>
      <c r="C32" s="17">
        <v>1200002040</v>
      </c>
      <c r="D32" s="17">
        <v>200</v>
      </c>
      <c r="E32" s="37">
        <v>979.1</v>
      </c>
      <c r="F32" s="37">
        <v>979.1</v>
      </c>
    </row>
    <row r="33" spans="1:6" ht="18.75">
      <c r="A33" s="13" t="s">
        <v>73</v>
      </c>
      <c r="B33" s="66" t="s">
        <v>231</v>
      </c>
      <c r="C33" s="17">
        <v>1200092360</v>
      </c>
      <c r="D33" s="17">
        <v>800</v>
      </c>
      <c r="E33" s="37">
        <v>335</v>
      </c>
      <c r="F33" s="37">
        <v>335</v>
      </c>
    </row>
    <row r="34" spans="1:6" ht="18.75">
      <c r="A34" s="14" t="s">
        <v>201</v>
      </c>
      <c r="B34" s="63" t="s">
        <v>210</v>
      </c>
      <c r="C34" s="64"/>
      <c r="D34" s="64"/>
      <c r="E34" s="54">
        <f aca="true" t="shared" si="2" ref="E34:F36">E35</f>
        <v>75.2</v>
      </c>
      <c r="F34" s="54">
        <f t="shared" si="2"/>
        <v>75.2</v>
      </c>
    </row>
    <row r="35" spans="1:6" ht="37.5">
      <c r="A35" s="13" t="s">
        <v>202</v>
      </c>
      <c r="B35" s="66" t="s">
        <v>211</v>
      </c>
      <c r="C35" s="17"/>
      <c r="D35" s="17"/>
      <c r="E35" s="37">
        <f t="shared" si="2"/>
        <v>75.2</v>
      </c>
      <c r="F35" s="37">
        <f t="shared" si="2"/>
        <v>75.2</v>
      </c>
    </row>
    <row r="36" spans="1:6" ht="18.75">
      <c r="A36" s="13" t="s">
        <v>78</v>
      </c>
      <c r="B36" s="66" t="s">
        <v>211</v>
      </c>
      <c r="C36" s="64">
        <v>9900000000</v>
      </c>
      <c r="D36" s="17"/>
      <c r="E36" s="37">
        <f t="shared" si="2"/>
        <v>75.2</v>
      </c>
      <c r="F36" s="37">
        <f t="shared" si="2"/>
        <v>75.2</v>
      </c>
    </row>
    <row r="37" spans="1:6" ht="75">
      <c r="A37" s="13" t="s">
        <v>203</v>
      </c>
      <c r="B37" s="66" t="s">
        <v>211</v>
      </c>
      <c r="C37" s="17">
        <v>9900051180</v>
      </c>
      <c r="D37" s="17"/>
      <c r="E37" s="37">
        <f>E38</f>
        <v>75.2</v>
      </c>
      <c r="F37" s="37">
        <f>F38</f>
        <v>75.2</v>
      </c>
    </row>
    <row r="38" spans="1:6" ht="18.75">
      <c r="A38" s="13" t="s">
        <v>92</v>
      </c>
      <c r="B38" s="66" t="s">
        <v>211</v>
      </c>
      <c r="C38" s="17">
        <v>9900051180</v>
      </c>
      <c r="D38" s="17">
        <v>100</v>
      </c>
      <c r="E38" s="42">
        <v>75.2</v>
      </c>
      <c r="F38" s="42">
        <v>75.2</v>
      </c>
    </row>
    <row r="39" spans="1:6" ht="56.25">
      <c r="A39" s="14" t="s">
        <v>204</v>
      </c>
      <c r="B39" s="63" t="s">
        <v>214</v>
      </c>
      <c r="C39" s="64"/>
      <c r="D39" s="64"/>
      <c r="E39" s="54">
        <f aca="true" t="shared" si="3" ref="E39:F41">E40</f>
        <v>163.3</v>
      </c>
      <c r="F39" s="54">
        <f t="shared" si="3"/>
        <v>163.3</v>
      </c>
    </row>
    <row r="40" spans="1:6" ht="18.75">
      <c r="A40" s="13" t="s">
        <v>205</v>
      </c>
      <c r="B40" s="66" t="s">
        <v>212</v>
      </c>
      <c r="C40" s="17"/>
      <c r="D40" s="17"/>
      <c r="E40" s="37">
        <f t="shared" si="3"/>
        <v>163.3</v>
      </c>
      <c r="F40" s="37">
        <f t="shared" si="3"/>
        <v>163.3</v>
      </c>
    </row>
    <row r="41" spans="1:6" ht="93.75">
      <c r="A41" s="13" t="s">
        <v>267</v>
      </c>
      <c r="B41" s="66" t="s">
        <v>212</v>
      </c>
      <c r="C41" s="64">
        <v>1600000000</v>
      </c>
      <c r="D41" s="17"/>
      <c r="E41" s="37">
        <f t="shared" si="3"/>
        <v>163.3</v>
      </c>
      <c r="F41" s="37">
        <f t="shared" si="3"/>
        <v>163.3</v>
      </c>
    </row>
    <row r="42" spans="1:6" ht="37.5">
      <c r="A42" s="13" t="s">
        <v>206</v>
      </c>
      <c r="B42" s="66" t="s">
        <v>212</v>
      </c>
      <c r="C42" s="17">
        <v>1600024300</v>
      </c>
      <c r="D42" s="17"/>
      <c r="E42" s="37">
        <f>E43+E44</f>
        <v>163.3</v>
      </c>
      <c r="F42" s="37">
        <f>F43+F44</f>
        <v>163.3</v>
      </c>
    </row>
    <row r="43" spans="1:6" ht="112.5">
      <c r="A43" s="13" t="s">
        <v>71</v>
      </c>
      <c r="B43" s="66" t="s">
        <v>212</v>
      </c>
      <c r="C43" s="17">
        <v>2100003150</v>
      </c>
      <c r="D43" s="17">
        <v>100</v>
      </c>
      <c r="E43" s="37">
        <v>133.3</v>
      </c>
      <c r="F43" s="37">
        <v>133.3</v>
      </c>
    </row>
    <row r="44" spans="1:6" ht="37.5">
      <c r="A44" s="13" t="s">
        <v>72</v>
      </c>
      <c r="B44" s="66" t="s">
        <v>212</v>
      </c>
      <c r="C44" s="17">
        <v>1600024300</v>
      </c>
      <c r="D44" s="17">
        <v>200</v>
      </c>
      <c r="E44" s="37">
        <v>30</v>
      </c>
      <c r="F44" s="37">
        <v>30</v>
      </c>
    </row>
    <row r="45" spans="1:6" ht="18.75">
      <c r="A45" s="14" t="s">
        <v>80</v>
      </c>
      <c r="B45" s="63" t="s">
        <v>81</v>
      </c>
      <c r="C45" s="64"/>
      <c r="D45" s="64"/>
      <c r="E45" s="54">
        <f aca="true" t="shared" si="4" ref="E45:F48">E46</f>
        <v>370</v>
      </c>
      <c r="F45" s="54">
        <f t="shared" si="4"/>
        <v>370</v>
      </c>
    </row>
    <row r="46" spans="1:6" ht="18.75">
      <c r="A46" s="13" t="s">
        <v>207</v>
      </c>
      <c r="B46" s="66" t="s">
        <v>82</v>
      </c>
      <c r="C46" s="17"/>
      <c r="D46" s="17"/>
      <c r="E46" s="37">
        <f t="shared" si="4"/>
        <v>370</v>
      </c>
      <c r="F46" s="37">
        <f t="shared" si="4"/>
        <v>370</v>
      </c>
    </row>
    <row r="47" spans="1:6" ht="75">
      <c r="A47" s="71" t="s">
        <v>245</v>
      </c>
      <c r="B47" s="66" t="s">
        <v>82</v>
      </c>
      <c r="C47" s="64">
        <v>2100000000</v>
      </c>
      <c r="D47" s="17"/>
      <c r="E47" s="37">
        <f t="shared" si="4"/>
        <v>370</v>
      </c>
      <c r="F47" s="37">
        <f t="shared" si="4"/>
        <v>370</v>
      </c>
    </row>
    <row r="48" spans="1:6" ht="18.75">
      <c r="A48" s="13" t="s">
        <v>207</v>
      </c>
      <c r="B48" s="66" t="s">
        <v>82</v>
      </c>
      <c r="C48" s="17">
        <v>2100003150</v>
      </c>
      <c r="D48" s="17"/>
      <c r="E48" s="37">
        <f t="shared" si="4"/>
        <v>370</v>
      </c>
      <c r="F48" s="37">
        <f t="shared" si="4"/>
        <v>370</v>
      </c>
    </row>
    <row r="49" spans="1:6" ht="37.5">
      <c r="A49" s="13" t="s">
        <v>72</v>
      </c>
      <c r="B49" s="66" t="s">
        <v>82</v>
      </c>
      <c r="C49" s="17">
        <v>2100003150</v>
      </c>
      <c r="D49" s="17">
        <v>200</v>
      </c>
      <c r="E49" s="37">
        <v>370</v>
      </c>
      <c r="F49" s="37">
        <v>370</v>
      </c>
    </row>
    <row r="50" spans="1:6" ht="37.5">
      <c r="A50" s="14" t="s">
        <v>83</v>
      </c>
      <c r="B50" s="63" t="s">
        <v>84</v>
      </c>
      <c r="C50" s="64"/>
      <c r="D50" s="64"/>
      <c r="E50" s="54">
        <f>E52+E56+E61</f>
        <v>963.4</v>
      </c>
      <c r="F50" s="54">
        <f>F52+F56+F61</f>
        <v>833.7</v>
      </c>
    </row>
    <row r="51" spans="1:6" ht="112.5">
      <c r="A51" s="13" t="s">
        <v>268</v>
      </c>
      <c r="B51" s="66" t="s">
        <v>84</v>
      </c>
      <c r="C51" s="64">
        <v>2000000000</v>
      </c>
      <c r="D51" s="17"/>
      <c r="E51" s="37">
        <f>E52+E56+E61</f>
        <v>963.4</v>
      </c>
      <c r="F51" s="37">
        <f>F52+F56+F61</f>
        <v>833.7</v>
      </c>
    </row>
    <row r="52" spans="1:6" ht="18.75">
      <c r="A52" s="13" t="s">
        <v>87</v>
      </c>
      <c r="B52" s="66" t="s">
        <v>88</v>
      </c>
      <c r="C52" s="17"/>
      <c r="D52" s="17"/>
      <c r="E52" s="37">
        <f>E53</f>
        <v>47</v>
      </c>
      <c r="F52" s="37">
        <f>F53</f>
        <v>47</v>
      </c>
    </row>
    <row r="53" spans="1:6" ht="18.75">
      <c r="A53" s="13" t="s">
        <v>98</v>
      </c>
      <c r="B53" s="66" t="s">
        <v>88</v>
      </c>
      <c r="C53" s="72" t="s">
        <v>244</v>
      </c>
      <c r="D53" s="17"/>
      <c r="E53" s="37">
        <f>E54+E55</f>
        <v>47</v>
      </c>
      <c r="F53" s="37">
        <f>F54+F55</f>
        <v>47</v>
      </c>
    </row>
    <row r="54" spans="1:6" ht="37.5">
      <c r="A54" s="13" t="s">
        <v>72</v>
      </c>
      <c r="B54" s="66" t="s">
        <v>88</v>
      </c>
      <c r="C54" s="72" t="s">
        <v>244</v>
      </c>
      <c r="D54" s="17">
        <v>200</v>
      </c>
      <c r="E54" s="37">
        <v>41</v>
      </c>
      <c r="F54" s="37">
        <v>41</v>
      </c>
    </row>
    <row r="55" spans="1:6" ht="18.75">
      <c r="A55" s="13" t="s">
        <v>73</v>
      </c>
      <c r="B55" s="66" t="s">
        <v>88</v>
      </c>
      <c r="C55" s="72" t="s">
        <v>244</v>
      </c>
      <c r="D55" s="17">
        <v>800</v>
      </c>
      <c r="E55" s="37">
        <v>6</v>
      </c>
      <c r="F55" s="37">
        <v>6</v>
      </c>
    </row>
    <row r="56" spans="1:6" ht="18.75">
      <c r="A56" s="13" t="s">
        <v>89</v>
      </c>
      <c r="B56" s="66" t="s">
        <v>90</v>
      </c>
      <c r="C56" s="17"/>
      <c r="D56" s="17"/>
      <c r="E56" s="37">
        <f>E57+E60</f>
        <v>416.4</v>
      </c>
      <c r="F56" s="37">
        <f>F57+F60</f>
        <v>286.7</v>
      </c>
    </row>
    <row r="57" spans="1:6" ht="37.5">
      <c r="A57" s="13" t="s">
        <v>91</v>
      </c>
      <c r="B57" s="66" t="s">
        <v>90</v>
      </c>
      <c r="C57" s="17">
        <v>2000006050</v>
      </c>
      <c r="D57" s="17"/>
      <c r="E57" s="37">
        <f>E58+E59</f>
        <v>406.4</v>
      </c>
      <c r="F57" s="37">
        <f>F58+F59</f>
        <v>276.7</v>
      </c>
    </row>
    <row r="58" spans="1:6" ht="112.5">
      <c r="A58" s="13" t="s">
        <v>71</v>
      </c>
      <c r="B58" s="66" t="s">
        <v>90</v>
      </c>
      <c r="C58" s="17">
        <v>2000006050</v>
      </c>
      <c r="D58" s="17">
        <v>100</v>
      </c>
      <c r="E58" s="37">
        <v>243.7</v>
      </c>
      <c r="F58" s="37">
        <v>243.7</v>
      </c>
    </row>
    <row r="59" spans="1:6" ht="37.5">
      <c r="A59" s="13" t="s">
        <v>72</v>
      </c>
      <c r="B59" s="66" t="s">
        <v>90</v>
      </c>
      <c r="C59" s="17">
        <v>2000006050</v>
      </c>
      <c r="D59" s="17">
        <v>200</v>
      </c>
      <c r="E59" s="37">
        <v>162.7</v>
      </c>
      <c r="F59" s="37">
        <v>33</v>
      </c>
    </row>
    <row r="60" spans="1:6" ht="37.5">
      <c r="A60" s="13" t="s">
        <v>72</v>
      </c>
      <c r="B60" s="66" t="s">
        <v>90</v>
      </c>
      <c r="C60" s="17">
        <v>2000006400</v>
      </c>
      <c r="D60" s="17">
        <v>200</v>
      </c>
      <c r="E60" s="37">
        <v>10</v>
      </c>
      <c r="F60" s="37">
        <v>10</v>
      </c>
    </row>
    <row r="61" spans="1:6" ht="37.5">
      <c r="A61" s="74" t="s">
        <v>228</v>
      </c>
      <c r="B61" s="66" t="s">
        <v>229</v>
      </c>
      <c r="C61" s="17">
        <v>2000074040</v>
      </c>
      <c r="D61" s="17"/>
      <c r="E61" s="37">
        <f>E62</f>
        <v>500</v>
      </c>
      <c r="F61" s="37">
        <f>F62</f>
        <v>500</v>
      </c>
    </row>
    <row r="62" spans="1:6" ht="37.5">
      <c r="A62" s="13" t="s">
        <v>72</v>
      </c>
      <c r="B62" s="66" t="s">
        <v>229</v>
      </c>
      <c r="C62" s="17">
        <v>2000074040</v>
      </c>
      <c r="D62" s="17">
        <v>200</v>
      </c>
      <c r="E62" s="37">
        <v>500</v>
      </c>
      <c r="F62" s="37">
        <v>500</v>
      </c>
    </row>
    <row r="63" spans="1:6" s="78" customFormat="1" ht="18.75">
      <c r="A63" s="75" t="s">
        <v>274</v>
      </c>
      <c r="B63" s="76">
        <v>1000</v>
      </c>
      <c r="C63" s="76"/>
      <c r="D63" s="76"/>
      <c r="E63" s="106" t="s">
        <v>283</v>
      </c>
      <c r="F63" s="106" t="s">
        <v>283</v>
      </c>
    </row>
    <row r="64" spans="1:6" s="78" customFormat="1" ht="75">
      <c r="A64" s="71" t="s">
        <v>275</v>
      </c>
      <c r="B64" s="76" t="s">
        <v>276</v>
      </c>
      <c r="C64" s="76" t="s">
        <v>277</v>
      </c>
      <c r="D64" s="76"/>
      <c r="E64" s="107" t="s">
        <v>283</v>
      </c>
      <c r="F64" s="107" t="s">
        <v>283</v>
      </c>
    </row>
    <row r="65" spans="1:6" s="78" customFormat="1" ht="18.75">
      <c r="A65" s="71" t="s">
        <v>278</v>
      </c>
      <c r="B65" s="72">
        <v>1001</v>
      </c>
      <c r="C65" s="72"/>
      <c r="D65" s="72"/>
      <c r="E65" s="107" t="s">
        <v>283</v>
      </c>
      <c r="F65" s="107" t="s">
        <v>283</v>
      </c>
    </row>
    <row r="66" spans="1:6" s="78" customFormat="1" ht="18.75">
      <c r="A66" s="71" t="s">
        <v>279</v>
      </c>
      <c r="B66" s="72">
        <v>1001</v>
      </c>
      <c r="C66" s="72" t="s">
        <v>280</v>
      </c>
      <c r="D66" s="72"/>
      <c r="E66" s="107" t="s">
        <v>283</v>
      </c>
      <c r="F66" s="107" t="s">
        <v>283</v>
      </c>
    </row>
    <row r="67" spans="1:6" s="78" customFormat="1" ht="37.5">
      <c r="A67" s="71" t="s">
        <v>281</v>
      </c>
      <c r="B67" s="72">
        <v>1001</v>
      </c>
      <c r="C67" s="72" t="s">
        <v>280</v>
      </c>
      <c r="D67" s="72" t="s">
        <v>282</v>
      </c>
      <c r="E67" s="107" t="s">
        <v>283</v>
      </c>
      <c r="F67" s="107" t="s">
        <v>283</v>
      </c>
    </row>
    <row r="68" spans="1:6" s="69" customFormat="1" ht="18.75">
      <c r="A68" s="88" t="s">
        <v>94</v>
      </c>
      <c r="B68" s="83">
        <v>9999</v>
      </c>
      <c r="C68" s="83">
        <v>999999999</v>
      </c>
      <c r="D68" s="83"/>
      <c r="E68" s="108">
        <f>E69</f>
        <v>133.4</v>
      </c>
      <c r="F68" s="108">
        <f>F69</f>
        <v>267.1</v>
      </c>
    </row>
    <row r="69" spans="1:6" ht="18.75">
      <c r="A69" s="89" t="s">
        <v>95</v>
      </c>
      <c r="B69" s="84">
        <v>9999</v>
      </c>
      <c r="C69" s="84">
        <v>999999999</v>
      </c>
      <c r="D69" s="84">
        <v>999</v>
      </c>
      <c r="E69" s="109">
        <v>133.4</v>
      </c>
      <c r="F69" s="109">
        <v>267.1</v>
      </c>
    </row>
  </sheetData>
  <sheetProtection/>
  <mergeCells count="15">
    <mergeCell ref="D11:D12"/>
    <mergeCell ref="A7:F7"/>
    <mergeCell ref="A8:E8"/>
    <mergeCell ref="A9:F9"/>
    <mergeCell ref="A10:F10"/>
    <mergeCell ref="E11:F11"/>
    <mergeCell ref="A6:F6"/>
    <mergeCell ref="A1:F1"/>
    <mergeCell ref="A2:F2"/>
    <mergeCell ref="A3:F3"/>
    <mergeCell ref="A4:F4"/>
    <mergeCell ref="A5:F5"/>
    <mergeCell ref="A11:A12"/>
    <mergeCell ref="B11:B12"/>
    <mergeCell ref="C11:C12"/>
  </mergeCells>
  <printOptions/>
  <pageMargins left="0.8267716535433072" right="0.4330708661417323" top="0.4724409448818898" bottom="0.3937007874015748" header="0.2755905511811024" footer="0.5118110236220472"/>
  <pageSetup fitToHeight="5"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F59"/>
  <sheetViews>
    <sheetView zoomScale="70" zoomScaleNormal="70" zoomScalePageLayoutView="0" workbookViewId="0" topLeftCell="A52">
      <selection activeCell="A4" sqref="A4:D4"/>
    </sheetView>
  </sheetViews>
  <sheetFormatPr defaultColWidth="9.57421875" defaultRowHeight="15"/>
  <cols>
    <col min="1" max="1" width="55.7109375" style="62" customWidth="1"/>
    <col min="2" max="2" width="18.28125" style="61" customWidth="1"/>
    <col min="3" max="3" width="8.28125" style="61" customWidth="1"/>
    <col min="4" max="4" width="11.7109375" style="85" customWidth="1"/>
    <col min="5" max="251" width="9.140625" style="61" customWidth="1"/>
    <col min="252" max="252" width="55.7109375" style="61" customWidth="1"/>
    <col min="253" max="253" width="12.00390625" style="61" customWidth="1"/>
    <col min="254" max="254" width="8.28125" style="61" customWidth="1"/>
    <col min="255" max="255" width="11.7109375" style="61" customWidth="1"/>
    <col min="256" max="16384" width="9.57421875" style="61" customWidth="1"/>
  </cols>
  <sheetData>
    <row r="1" spans="1:4" s="60" customFormat="1" ht="18.75">
      <c r="A1" s="138" t="s">
        <v>222</v>
      </c>
      <c r="B1" s="138"/>
      <c r="C1" s="138"/>
      <c r="D1" s="138"/>
    </row>
    <row r="2" spans="1:4" s="60" customFormat="1" ht="18.75">
      <c r="A2" s="138" t="s">
        <v>259</v>
      </c>
      <c r="B2" s="138"/>
      <c r="C2" s="138"/>
      <c r="D2" s="138"/>
    </row>
    <row r="3" spans="1:4" s="60" customFormat="1" ht="18.75">
      <c r="A3" s="138" t="s">
        <v>11</v>
      </c>
      <c r="B3" s="138"/>
      <c r="C3" s="138"/>
      <c r="D3" s="138"/>
    </row>
    <row r="4" spans="1:4" s="60" customFormat="1" ht="18.75">
      <c r="A4" s="158" t="s">
        <v>313</v>
      </c>
      <c r="B4" s="158"/>
      <c r="C4" s="158"/>
      <c r="D4" s="158"/>
    </row>
    <row r="5" spans="1:4" s="60" customFormat="1" ht="18.75">
      <c r="A5" s="138" t="s">
        <v>260</v>
      </c>
      <c r="B5" s="138"/>
      <c r="C5" s="138"/>
      <c r="D5" s="138"/>
    </row>
    <row r="6" spans="1:4" s="60" customFormat="1" ht="18.75">
      <c r="A6" s="138" t="s">
        <v>11</v>
      </c>
      <c r="B6" s="138"/>
      <c r="C6" s="138"/>
      <c r="D6" s="138"/>
    </row>
    <row r="7" spans="1:4" s="60" customFormat="1" ht="18.75">
      <c r="A7" s="138" t="s">
        <v>238</v>
      </c>
      <c r="B7" s="138"/>
      <c r="C7" s="138"/>
      <c r="D7" s="138"/>
    </row>
    <row r="8" spans="1:4" ht="18.75">
      <c r="A8" s="139"/>
      <c r="B8" s="139"/>
      <c r="C8" s="139"/>
      <c r="D8" s="139"/>
    </row>
    <row r="9" spans="1:4" ht="98.25" customHeight="1">
      <c r="A9" s="140" t="s">
        <v>296</v>
      </c>
      <c r="B9" s="140"/>
      <c r="C9" s="140"/>
      <c r="D9" s="140"/>
    </row>
    <row r="10" spans="1:4" s="62" customFormat="1" ht="18.75">
      <c r="A10" s="145"/>
      <c r="B10" s="145"/>
      <c r="C10" s="145"/>
      <c r="D10" s="145"/>
    </row>
    <row r="11" spans="1:4" s="62" customFormat="1" ht="18.75">
      <c r="A11" s="143" t="s">
        <v>64</v>
      </c>
      <c r="B11" s="143" t="s">
        <v>66</v>
      </c>
      <c r="C11" s="143" t="s">
        <v>67</v>
      </c>
      <c r="D11" s="146" t="s">
        <v>99</v>
      </c>
    </row>
    <row r="12" spans="1:4" s="62" customFormat="1" ht="42" customHeight="1">
      <c r="A12" s="144"/>
      <c r="B12" s="144"/>
      <c r="C12" s="144"/>
      <c r="D12" s="147"/>
    </row>
    <row r="13" spans="1:4" s="62" customFormat="1" ht="18.75">
      <c r="A13" s="87">
        <v>1</v>
      </c>
      <c r="B13" s="87">
        <v>2</v>
      </c>
      <c r="C13" s="87">
        <v>3</v>
      </c>
      <c r="D13" s="93">
        <v>4</v>
      </c>
    </row>
    <row r="14" spans="1:4" s="62" customFormat="1" ht="18.75">
      <c r="A14" s="14" t="s">
        <v>28</v>
      </c>
      <c r="B14" s="64"/>
      <c r="C14" s="64"/>
      <c r="D14" s="68">
        <f>D15+D33+D36+D40+D43+D55+D23</f>
        <v>5964.299999999999</v>
      </c>
    </row>
    <row r="15" spans="1:4" s="90" customFormat="1" ht="112.5">
      <c r="A15" s="14" t="s">
        <v>262</v>
      </c>
      <c r="B15" s="63" t="s">
        <v>225</v>
      </c>
      <c r="C15" s="64"/>
      <c r="D15" s="54">
        <f>D16+D18+D26+D29</f>
        <v>4149.8</v>
      </c>
    </row>
    <row r="16" spans="1:4" s="90" customFormat="1" ht="18.75">
      <c r="A16" s="13" t="s">
        <v>215</v>
      </c>
      <c r="B16" s="66" t="s">
        <v>226</v>
      </c>
      <c r="C16" s="17"/>
      <c r="D16" s="37">
        <f>D17</f>
        <v>700.4</v>
      </c>
    </row>
    <row r="17" spans="1:4" s="90" customFormat="1" ht="112.5">
      <c r="A17" s="13" t="s">
        <v>71</v>
      </c>
      <c r="B17" s="66" t="s">
        <v>226</v>
      </c>
      <c r="C17" s="17">
        <v>100</v>
      </c>
      <c r="D17" s="37">
        <v>700.4</v>
      </c>
    </row>
    <row r="18" spans="1:4" s="69" customFormat="1" ht="93.75">
      <c r="A18" s="13" t="s">
        <v>74</v>
      </c>
      <c r="B18" s="17"/>
      <c r="C18" s="17"/>
      <c r="D18" s="37">
        <f>D19</f>
        <v>2134.3</v>
      </c>
    </row>
    <row r="19" spans="1:4" ht="37.5">
      <c r="A19" s="13" t="s">
        <v>70</v>
      </c>
      <c r="B19" s="66" t="s">
        <v>227</v>
      </c>
      <c r="C19" s="17"/>
      <c r="D19" s="37">
        <f>SUM(D20:D22)</f>
        <v>2134.3</v>
      </c>
    </row>
    <row r="20" spans="1:4" ht="112.5">
      <c r="A20" s="13" t="s">
        <v>71</v>
      </c>
      <c r="B20" s="66" t="s">
        <v>227</v>
      </c>
      <c r="C20" s="17">
        <v>100</v>
      </c>
      <c r="D20" s="37">
        <v>1076.9</v>
      </c>
    </row>
    <row r="21" spans="1:4" s="69" customFormat="1" ht="37.5">
      <c r="A21" s="13" t="s">
        <v>72</v>
      </c>
      <c r="B21" s="66" t="s">
        <v>227</v>
      </c>
      <c r="C21" s="17">
        <v>200</v>
      </c>
      <c r="D21" s="37">
        <v>874.8</v>
      </c>
    </row>
    <row r="22" spans="1:4" s="69" customFormat="1" ht="18.75">
      <c r="A22" s="13" t="s">
        <v>73</v>
      </c>
      <c r="B22" s="66" t="s">
        <v>227</v>
      </c>
      <c r="C22" s="17">
        <v>800</v>
      </c>
      <c r="D22" s="37">
        <v>182.6</v>
      </c>
    </row>
    <row r="23" spans="1:4" s="105" customFormat="1" ht="18.75">
      <c r="A23" s="97" t="s">
        <v>78</v>
      </c>
      <c r="B23" s="99">
        <v>9900000000</v>
      </c>
      <c r="C23" s="99"/>
      <c r="D23" s="36">
        <f>D24</f>
        <v>15</v>
      </c>
    </row>
    <row r="24" spans="1:4" s="70" customFormat="1" ht="37.5">
      <c r="A24" s="101" t="s">
        <v>293</v>
      </c>
      <c r="B24" s="103">
        <v>9900000220</v>
      </c>
      <c r="C24" s="103"/>
      <c r="D24" s="38">
        <f>D25</f>
        <v>15</v>
      </c>
    </row>
    <row r="25" spans="1:4" s="105" customFormat="1" ht="37.5">
      <c r="A25" s="101" t="s">
        <v>72</v>
      </c>
      <c r="B25" s="103">
        <v>9900000220</v>
      </c>
      <c r="C25" s="103">
        <v>200</v>
      </c>
      <c r="D25" s="38">
        <v>15</v>
      </c>
    </row>
    <row r="26" spans="1:4" s="69" customFormat="1" ht="18.75">
      <c r="A26" s="14" t="s">
        <v>78</v>
      </c>
      <c r="B26" s="64">
        <v>9900000000</v>
      </c>
      <c r="C26" s="64"/>
      <c r="D26" s="54">
        <f>D27</f>
        <v>1</v>
      </c>
    </row>
    <row r="27" spans="1:4" ht="18.75">
      <c r="A27" s="13" t="s">
        <v>79</v>
      </c>
      <c r="B27" s="17">
        <v>9900007500</v>
      </c>
      <c r="C27" s="17"/>
      <c r="D27" s="37">
        <f>D28</f>
        <v>1</v>
      </c>
    </row>
    <row r="28" spans="1:4" s="69" customFormat="1" ht="18.75">
      <c r="A28" s="13" t="s">
        <v>73</v>
      </c>
      <c r="B28" s="17">
        <v>9900007500</v>
      </c>
      <c r="C28" s="17">
        <v>800</v>
      </c>
      <c r="D28" s="37">
        <v>1</v>
      </c>
    </row>
    <row r="29" spans="1:4" s="69" customFormat="1" ht="56.25">
      <c r="A29" s="14" t="s">
        <v>237</v>
      </c>
      <c r="B29" s="17">
        <v>1200000000</v>
      </c>
      <c r="C29" s="64"/>
      <c r="D29" s="110">
        <f>D31+D32</f>
        <v>1314.1</v>
      </c>
    </row>
    <row r="30" spans="1:4" s="69" customFormat="1" ht="37.5">
      <c r="A30" s="13" t="s">
        <v>230</v>
      </c>
      <c r="B30" s="17">
        <v>1200000000</v>
      </c>
      <c r="C30" s="64"/>
      <c r="D30" s="111">
        <f>D29</f>
        <v>1314.1</v>
      </c>
    </row>
    <row r="31" spans="1:4" ht="37.5">
      <c r="A31" s="13" t="s">
        <v>72</v>
      </c>
      <c r="B31" s="17">
        <v>1200002040</v>
      </c>
      <c r="C31" s="17">
        <v>200</v>
      </c>
      <c r="D31" s="37">
        <v>979.1</v>
      </c>
    </row>
    <row r="32" spans="1:4" ht="18.75">
      <c r="A32" s="13" t="s">
        <v>73</v>
      </c>
      <c r="B32" s="17">
        <v>1200092360</v>
      </c>
      <c r="C32" s="17">
        <v>800</v>
      </c>
      <c r="D32" s="37">
        <v>335</v>
      </c>
    </row>
    <row r="33" spans="1:4" s="69" customFormat="1" ht="18.75">
      <c r="A33" s="14" t="s">
        <v>78</v>
      </c>
      <c r="B33" s="64">
        <v>9900000000</v>
      </c>
      <c r="C33" s="64"/>
      <c r="D33" s="54">
        <f>D34</f>
        <v>75.2</v>
      </c>
    </row>
    <row r="34" spans="1:4" s="69" customFormat="1" ht="75">
      <c r="A34" s="13" t="s">
        <v>203</v>
      </c>
      <c r="B34" s="17">
        <v>9900051180</v>
      </c>
      <c r="C34" s="17"/>
      <c r="D34" s="37">
        <f>D35</f>
        <v>75.2</v>
      </c>
    </row>
    <row r="35" spans="1:6" s="69" customFormat="1" ht="18.75">
      <c r="A35" s="13" t="s">
        <v>92</v>
      </c>
      <c r="B35" s="17">
        <v>9900051180</v>
      </c>
      <c r="C35" s="17">
        <v>100</v>
      </c>
      <c r="D35" s="42">
        <v>75.2</v>
      </c>
      <c r="E35" s="61"/>
      <c r="F35" s="61"/>
    </row>
    <row r="36" spans="1:4" s="69" customFormat="1" ht="93.75">
      <c r="A36" s="14" t="s">
        <v>264</v>
      </c>
      <c r="B36" s="64">
        <v>1600000000</v>
      </c>
      <c r="C36" s="64"/>
      <c r="D36" s="54">
        <f>D37</f>
        <v>163.3</v>
      </c>
    </row>
    <row r="37" spans="1:4" ht="37.5">
      <c r="A37" s="13" t="s">
        <v>206</v>
      </c>
      <c r="B37" s="17">
        <v>1600024300</v>
      </c>
      <c r="C37" s="17"/>
      <c r="D37" s="37">
        <f>SUM(D38:D39)</f>
        <v>163.3</v>
      </c>
    </row>
    <row r="38" spans="1:4" ht="112.5">
      <c r="A38" s="13" t="s">
        <v>71</v>
      </c>
      <c r="B38" s="17">
        <v>1600024300</v>
      </c>
      <c r="C38" s="17">
        <v>100</v>
      </c>
      <c r="D38" s="111">
        <v>133.3</v>
      </c>
    </row>
    <row r="39" spans="1:4" ht="37.5">
      <c r="A39" s="13" t="s">
        <v>72</v>
      </c>
      <c r="B39" s="17">
        <v>1600024300</v>
      </c>
      <c r="C39" s="17">
        <v>200</v>
      </c>
      <c r="D39" s="37">
        <v>30</v>
      </c>
    </row>
    <row r="40" spans="1:4" s="69" customFormat="1" ht="75">
      <c r="A40" s="75" t="s">
        <v>245</v>
      </c>
      <c r="B40" s="64">
        <v>2100000000</v>
      </c>
      <c r="C40" s="64"/>
      <c r="D40" s="54">
        <f>D41</f>
        <v>370</v>
      </c>
    </row>
    <row r="41" spans="1:4" ht="18.75">
      <c r="A41" s="13" t="s">
        <v>207</v>
      </c>
      <c r="B41" s="17">
        <v>2100003150</v>
      </c>
      <c r="C41" s="17"/>
      <c r="D41" s="37">
        <f>D42</f>
        <v>370</v>
      </c>
    </row>
    <row r="42" spans="1:4" ht="37.5">
      <c r="A42" s="13" t="s">
        <v>72</v>
      </c>
      <c r="B42" s="17">
        <v>2100003150</v>
      </c>
      <c r="C42" s="17">
        <v>200</v>
      </c>
      <c r="D42" s="37">
        <v>370</v>
      </c>
    </row>
    <row r="43" spans="1:4" s="69" customFormat="1" ht="131.25">
      <c r="A43" s="14" t="s">
        <v>265</v>
      </c>
      <c r="B43" s="64">
        <v>2000000000</v>
      </c>
      <c r="C43" s="64"/>
      <c r="D43" s="54">
        <f>D45+D48+D53</f>
        <v>1086.6</v>
      </c>
    </row>
    <row r="44" spans="1:4" s="69" customFormat="1" ht="18.75">
      <c r="A44" s="13" t="s">
        <v>87</v>
      </c>
      <c r="B44" s="64"/>
      <c r="C44" s="64"/>
      <c r="D44" s="54">
        <f>D45</f>
        <v>47</v>
      </c>
    </row>
    <row r="45" spans="1:4" ht="18.75">
      <c r="A45" s="13" t="s">
        <v>98</v>
      </c>
      <c r="B45" s="72" t="s">
        <v>244</v>
      </c>
      <c r="C45" s="17"/>
      <c r="D45" s="37">
        <f>D46+D47</f>
        <v>47</v>
      </c>
    </row>
    <row r="46" spans="1:4" ht="37.5">
      <c r="A46" s="13" t="s">
        <v>72</v>
      </c>
      <c r="B46" s="72" t="s">
        <v>244</v>
      </c>
      <c r="C46" s="17">
        <v>200</v>
      </c>
      <c r="D46" s="37">
        <v>41</v>
      </c>
    </row>
    <row r="47" spans="1:4" ht="18.75">
      <c r="A47" s="13" t="s">
        <v>73</v>
      </c>
      <c r="B47" s="72" t="s">
        <v>244</v>
      </c>
      <c r="C47" s="17">
        <v>800</v>
      </c>
      <c r="D47" s="37">
        <v>6</v>
      </c>
    </row>
    <row r="48" spans="1:4" ht="18.75">
      <c r="A48" s="13" t="s">
        <v>89</v>
      </c>
      <c r="B48" s="66"/>
      <c r="C48" s="17"/>
      <c r="D48" s="112">
        <f>D49+D52</f>
        <v>539.5999999999999</v>
      </c>
    </row>
    <row r="49" spans="1:4" ht="37.5">
      <c r="A49" s="13" t="s">
        <v>91</v>
      </c>
      <c r="B49" s="17">
        <v>2000006050</v>
      </c>
      <c r="C49" s="17"/>
      <c r="D49" s="37">
        <f>D50+D51</f>
        <v>529.5999999999999</v>
      </c>
    </row>
    <row r="50" spans="1:4" ht="112.5">
      <c r="A50" s="13" t="s">
        <v>71</v>
      </c>
      <c r="B50" s="17">
        <v>2000006050</v>
      </c>
      <c r="C50" s="17">
        <v>100</v>
      </c>
      <c r="D50" s="37">
        <v>243.7</v>
      </c>
    </row>
    <row r="51" spans="1:4" ht="37.5">
      <c r="A51" s="13" t="s">
        <v>72</v>
      </c>
      <c r="B51" s="17">
        <v>2000006050</v>
      </c>
      <c r="C51" s="17">
        <v>200</v>
      </c>
      <c r="D51" s="37">
        <v>285.9</v>
      </c>
    </row>
    <row r="52" spans="1:4" ht="37.5">
      <c r="A52" s="13" t="s">
        <v>72</v>
      </c>
      <c r="B52" s="17">
        <v>2000006400</v>
      </c>
      <c r="C52" s="17">
        <v>200</v>
      </c>
      <c r="D52" s="37">
        <v>10</v>
      </c>
    </row>
    <row r="53" spans="1:4" s="73" customFormat="1" ht="37.5">
      <c r="A53" s="74" t="s">
        <v>228</v>
      </c>
      <c r="B53" s="17">
        <v>2000074040</v>
      </c>
      <c r="C53" s="17"/>
      <c r="D53" s="111">
        <f>D54</f>
        <v>500</v>
      </c>
    </row>
    <row r="54" spans="1:4" s="73" customFormat="1" ht="37.5">
      <c r="A54" s="13" t="s">
        <v>72</v>
      </c>
      <c r="B54" s="17">
        <v>2000074040</v>
      </c>
      <c r="C54" s="17">
        <v>200</v>
      </c>
      <c r="D54" s="111">
        <v>500</v>
      </c>
    </row>
    <row r="55" spans="1:4" s="78" customFormat="1" ht="18.75">
      <c r="A55" s="75" t="s">
        <v>274</v>
      </c>
      <c r="B55" s="76"/>
      <c r="C55" s="76"/>
      <c r="D55" s="106">
        <v>104.4</v>
      </c>
    </row>
    <row r="56" spans="1:4" s="78" customFormat="1" ht="75">
      <c r="A56" s="75" t="s">
        <v>275</v>
      </c>
      <c r="B56" s="76" t="s">
        <v>277</v>
      </c>
      <c r="C56" s="76"/>
      <c r="D56" s="107">
        <v>104.4</v>
      </c>
    </row>
    <row r="57" spans="1:4" s="78" customFormat="1" ht="18.75">
      <c r="A57" s="71" t="s">
        <v>278</v>
      </c>
      <c r="B57" s="72"/>
      <c r="C57" s="72"/>
      <c r="D57" s="107">
        <v>104.4</v>
      </c>
    </row>
    <row r="58" spans="1:4" s="78" customFormat="1" ht="18.75">
      <c r="A58" s="71" t="s">
        <v>279</v>
      </c>
      <c r="B58" s="72" t="s">
        <v>280</v>
      </c>
      <c r="C58" s="72"/>
      <c r="D58" s="107">
        <v>104.4</v>
      </c>
    </row>
    <row r="59" spans="1:4" s="78" customFormat="1" ht="37.5">
      <c r="A59" s="71" t="s">
        <v>281</v>
      </c>
      <c r="B59" s="72" t="s">
        <v>280</v>
      </c>
      <c r="C59" s="72" t="s">
        <v>282</v>
      </c>
      <c r="D59" s="107">
        <v>104.4</v>
      </c>
    </row>
  </sheetData>
  <sheetProtection/>
  <mergeCells count="14">
    <mergeCell ref="A7:D7"/>
    <mergeCell ref="A8:D8"/>
    <mergeCell ref="A9:D9"/>
    <mergeCell ref="A10:D10"/>
    <mergeCell ref="A11:A12"/>
    <mergeCell ref="B11:B12"/>
    <mergeCell ref="C11:C12"/>
    <mergeCell ref="D11:D12"/>
    <mergeCell ref="A6:D6"/>
    <mergeCell ref="A1:D1"/>
    <mergeCell ref="A2:D2"/>
    <mergeCell ref="A3:D3"/>
    <mergeCell ref="A4:D4"/>
    <mergeCell ref="A5:D5"/>
  </mergeCells>
  <printOptions/>
  <pageMargins left="0.7874015748031497" right="0.2362204724409449" top="0.1968503937007874" bottom="0.1968503937007874" header="0.2755905511811024" footer="0.5118110236220472"/>
  <pageSetup fitToHeight="5"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E59"/>
  <sheetViews>
    <sheetView zoomScale="60" zoomScaleNormal="60" zoomScalePageLayoutView="0" workbookViewId="0" topLeftCell="A52">
      <selection activeCell="A4" sqref="A4:E4"/>
    </sheetView>
  </sheetViews>
  <sheetFormatPr defaultColWidth="11.421875" defaultRowHeight="15"/>
  <cols>
    <col min="1" max="1" width="55.7109375" style="62" customWidth="1"/>
    <col min="2" max="2" width="16.28125" style="61" customWidth="1"/>
    <col min="3" max="3" width="8.28125" style="61" customWidth="1"/>
    <col min="4" max="4" width="14.421875" style="85" customWidth="1"/>
    <col min="5" max="5" width="14.7109375" style="85" customWidth="1"/>
    <col min="6" max="251" width="9.140625" style="61" customWidth="1"/>
    <col min="252" max="252" width="55.7109375" style="61" customWidth="1"/>
    <col min="253" max="253" width="12.00390625" style="61" customWidth="1"/>
    <col min="254" max="254" width="8.28125" style="61" customWidth="1"/>
    <col min="255" max="255" width="14.421875" style="61" customWidth="1"/>
    <col min="256" max="16384" width="11.421875" style="61" customWidth="1"/>
  </cols>
  <sheetData>
    <row r="1" spans="1:5" s="60" customFormat="1" ht="18.75">
      <c r="A1" s="138" t="s">
        <v>199</v>
      </c>
      <c r="B1" s="138"/>
      <c r="C1" s="138"/>
      <c r="D1" s="138"/>
      <c r="E1" s="138"/>
    </row>
    <row r="2" spans="1:5" s="60" customFormat="1" ht="18.75">
      <c r="A2" s="138" t="s">
        <v>259</v>
      </c>
      <c r="B2" s="138"/>
      <c r="C2" s="138"/>
      <c r="D2" s="138"/>
      <c r="E2" s="138"/>
    </row>
    <row r="3" spans="1:5" s="60" customFormat="1" ht="18.75">
      <c r="A3" s="138" t="s">
        <v>11</v>
      </c>
      <c r="B3" s="138"/>
      <c r="C3" s="138"/>
      <c r="D3" s="138"/>
      <c r="E3" s="138"/>
    </row>
    <row r="4" spans="1:5" s="60" customFormat="1" ht="18.75">
      <c r="A4" s="158" t="s">
        <v>313</v>
      </c>
      <c r="B4" s="158"/>
      <c r="C4" s="158"/>
      <c r="D4" s="158"/>
      <c r="E4" s="158"/>
    </row>
    <row r="5" spans="1:5" s="60" customFormat="1" ht="18.75">
      <c r="A5" s="138" t="s">
        <v>260</v>
      </c>
      <c r="B5" s="138"/>
      <c r="C5" s="138"/>
      <c r="D5" s="138"/>
      <c r="E5" s="138"/>
    </row>
    <row r="6" spans="1:5" s="60" customFormat="1" ht="18.75">
      <c r="A6" s="138" t="s">
        <v>11</v>
      </c>
      <c r="B6" s="138"/>
      <c r="C6" s="138"/>
      <c r="D6" s="138"/>
      <c r="E6" s="138"/>
    </row>
    <row r="7" spans="1:5" s="60" customFormat="1" ht="18.75">
      <c r="A7" s="138" t="s">
        <v>238</v>
      </c>
      <c r="B7" s="138"/>
      <c r="C7" s="138"/>
      <c r="D7" s="138"/>
      <c r="E7" s="138"/>
    </row>
    <row r="8" spans="1:4" ht="18.75">
      <c r="A8" s="139"/>
      <c r="B8" s="139"/>
      <c r="C8" s="139"/>
      <c r="D8" s="139"/>
    </row>
    <row r="9" spans="1:5" ht="109.5" customHeight="1">
      <c r="A9" s="140" t="s">
        <v>297</v>
      </c>
      <c r="B9" s="140"/>
      <c r="C9" s="140"/>
      <c r="D9" s="140"/>
      <c r="E9" s="140"/>
    </row>
    <row r="10" spans="1:5" s="62" customFormat="1" ht="18.75">
      <c r="A10" s="145"/>
      <c r="B10" s="145"/>
      <c r="C10" s="145"/>
      <c r="D10" s="145"/>
      <c r="E10" s="145"/>
    </row>
    <row r="11" spans="1:5" s="62" customFormat="1" ht="18.75">
      <c r="A11" s="143" t="s">
        <v>64</v>
      </c>
      <c r="B11" s="143" t="s">
        <v>66</v>
      </c>
      <c r="C11" s="143" t="s">
        <v>67</v>
      </c>
      <c r="D11" s="142" t="s">
        <v>99</v>
      </c>
      <c r="E11" s="142"/>
    </row>
    <row r="12" spans="1:5" s="62" customFormat="1" ht="18.75">
      <c r="A12" s="144"/>
      <c r="B12" s="144"/>
      <c r="C12" s="144"/>
      <c r="D12" s="86" t="s">
        <v>241</v>
      </c>
      <c r="E12" s="86" t="s">
        <v>242</v>
      </c>
    </row>
    <row r="13" spans="1:5" s="62" customFormat="1" ht="18.75">
      <c r="A13" s="87">
        <v>1</v>
      </c>
      <c r="B13" s="87">
        <v>2</v>
      </c>
      <c r="C13" s="87">
        <v>3</v>
      </c>
      <c r="D13" s="93">
        <v>4</v>
      </c>
      <c r="E13" s="93" t="s">
        <v>298</v>
      </c>
    </row>
    <row r="14" spans="1:5" s="62" customFormat="1" ht="18.75">
      <c r="A14" s="14" t="s">
        <v>28</v>
      </c>
      <c r="B14" s="64"/>
      <c r="C14" s="64"/>
      <c r="D14" s="68">
        <f>D15+D30+D33+D37+D42+D53+D58</f>
        <v>5959.499999999999</v>
      </c>
      <c r="E14" s="68">
        <f>E15+E30+E33+E37+E42+E53+E58</f>
        <v>5963.5</v>
      </c>
    </row>
    <row r="15" spans="1:5" s="62" customFormat="1" ht="112.5">
      <c r="A15" s="14" t="s">
        <v>291</v>
      </c>
      <c r="B15" s="63" t="s">
        <v>225</v>
      </c>
      <c r="C15" s="64"/>
      <c r="D15" s="54">
        <f>D16+D18+D26+D23</f>
        <v>4149.8</v>
      </c>
      <c r="E15" s="54">
        <f>E16+E18+E26+E23</f>
        <v>4149.8</v>
      </c>
    </row>
    <row r="16" spans="1:5" s="62" customFormat="1" ht="18.75">
      <c r="A16" s="13" t="s">
        <v>215</v>
      </c>
      <c r="B16" s="66" t="s">
        <v>226</v>
      </c>
      <c r="C16" s="17"/>
      <c r="D16" s="37">
        <f>D17</f>
        <v>700.4</v>
      </c>
      <c r="E16" s="37">
        <f>E17</f>
        <v>700.4</v>
      </c>
    </row>
    <row r="17" spans="1:5" s="62" customFormat="1" ht="112.5">
      <c r="A17" s="13" t="s">
        <v>71</v>
      </c>
      <c r="B17" s="66" t="s">
        <v>226</v>
      </c>
      <c r="C17" s="17">
        <v>100</v>
      </c>
      <c r="D17" s="37">
        <v>700.4</v>
      </c>
      <c r="E17" s="37">
        <v>700.4</v>
      </c>
    </row>
    <row r="18" spans="1:5" s="62" customFormat="1" ht="93.75">
      <c r="A18" s="13" t="s">
        <v>74</v>
      </c>
      <c r="B18" s="17"/>
      <c r="C18" s="17"/>
      <c r="D18" s="37">
        <f>D19</f>
        <v>2134.3</v>
      </c>
      <c r="E18" s="37">
        <f>E19</f>
        <v>2134.3</v>
      </c>
    </row>
    <row r="19" spans="1:5" s="62" customFormat="1" ht="37.5">
      <c r="A19" s="13" t="s">
        <v>70</v>
      </c>
      <c r="B19" s="66" t="s">
        <v>227</v>
      </c>
      <c r="C19" s="17"/>
      <c r="D19" s="37">
        <f>SUM(D20:D22)</f>
        <v>2134.3</v>
      </c>
      <c r="E19" s="37">
        <f>SUM(E20:E22)</f>
        <v>2134.3</v>
      </c>
    </row>
    <row r="20" spans="1:5" s="62" customFormat="1" ht="112.5">
      <c r="A20" s="13" t="s">
        <v>71</v>
      </c>
      <c r="B20" s="66" t="s">
        <v>227</v>
      </c>
      <c r="C20" s="17">
        <v>100</v>
      </c>
      <c r="D20" s="37">
        <v>1076.9</v>
      </c>
      <c r="E20" s="37">
        <v>1076.9</v>
      </c>
    </row>
    <row r="21" spans="1:5" s="90" customFormat="1" ht="37.5">
      <c r="A21" s="13" t="s">
        <v>72</v>
      </c>
      <c r="B21" s="66" t="s">
        <v>227</v>
      </c>
      <c r="C21" s="17">
        <v>200</v>
      </c>
      <c r="D21" s="37">
        <v>874.8</v>
      </c>
      <c r="E21" s="37">
        <v>874.8</v>
      </c>
    </row>
    <row r="22" spans="1:5" s="62" customFormat="1" ht="18.75">
      <c r="A22" s="13" t="s">
        <v>73</v>
      </c>
      <c r="B22" s="66" t="s">
        <v>227</v>
      </c>
      <c r="C22" s="17">
        <v>800</v>
      </c>
      <c r="D22" s="37">
        <v>182.6</v>
      </c>
      <c r="E22" s="37">
        <v>182.6</v>
      </c>
    </row>
    <row r="23" spans="1:5" s="62" customFormat="1" ht="18.75">
      <c r="A23" s="14" t="s">
        <v>78</v>
      </c>
      <c r="B23" s="64">
        <v>9900000000</v>
      </c>
      <c r="C23" s="64"/>
      <c r="D23" s="54">
        <f>D24</f>
        <v>1</v>
      </c>
      <c r="E23" s="54">
        <f>E24</f>
        <v>1</v>
      </c>
    </row>
    <row r="24" spans="1:5" s="62" customFormat="1" ht="18.75">
      <c r="A24" s="13" t="s">
        <v>79</v>
      </c>
      <c r="B24" s="17">
        <v>9900007500</v>
      </c>
      <c r="C24" s="17"/>
      <c r="D24" s="37">
        <f>D25</f>
        <v>1</v>
      </c>
      <c r="E24" s="37">
        <f>E25</f>
        <v>1</v>
      </c>
    </row>
    <row r="25" spans="1:5" s="62" customFormat="1" ht="18.75">
      <c r="A25" s="13" t="s">
        <v>73</v>
      </c>
      <c r="B25" s="17">
        <v>9900007500</v>
      </c>
      <c r="C25" s="17">
        <v>800</v>
      </c>
      <c r="D25" s="37">
        <v>1</v>
      </c>
      <c r="E25" s="37">
        <v>1</v>
      </c>
    </row>
    <row r="26" spans="1:5" s="69" customFormat="1" ht="56.25">
      <c r="A26" s="14" t="s">
        <v>237</v>
      </c>
      <c r="B26" s="17">
        <v>1200000000</v>
      </c>
      <c r="C26" s="64"/>
      <c r="D26" s="68">
        <f>D28+D29</f>
        <v>1314.1</v>
      </c>
      <c r="E26" s="68">
        <f>E28+E29</f>
        <v>1314.1</v>
      </c>
    </row>
    <row r="27" spans="1:5" s="69" customFormat="1" ht="37.5">
      <c r="A27" s="13" t="s">
        <v>230</v>
      </c>
      <c r="B27" s="17">
        <v>1200000000</v>
      </c>
      <c r="C27" s="64"/>
      <c r="D27" s="112">
        <f>D26</f>
        <v>1314.1</v>
      </c>
      <c r="E27" s="112">
        <f>E26</f>
        <v>1314.1</v>
      </c>
    </row>
    <row r="28" spans="1:5" ht="37.5">
      <c r="A28" s="13" t="s">
        <v>72</v>
      </c>
      <c r="B28" s="17">
        <v>1200002040</v>
      </c>
      <c r="C28" s="17">
        <v>200</v>
      </c>
      <c r="D28" s="37">
        <v>979.1</v>
      </c>
      <c r="E28" s="37">
        <v>979.1</v>
      </c>
    </row>
    <row r="29" spans="1:5" ht="18.75">
      <c r="A29" s="13" t="s">
        <v>73</v>
      </c>
      <c r="B29" s="17">
        <v>1200092360</v>
      </c>
      <c r="C29" s="17">
        <v>800</v>
      </c>
      <c r="D29" s="37">
        <v>335</v>
      </c>
      <c r="E29" s="37">
        <v>335</v>
      </c>
    </row>
    <row r="30" spans="1:5" s="69" customFormat="1" ht="18.75">
      <c r="A30" s="14" t="s">
        <v>78</v>
      </c>
      <c r="B30" s="64">
        <v>9900000000</v>
      </c>
      <c r="C30" s="64"/>
      <c r="D30" s="54">
        <f>D31</f>
        <v>75.2</v>
      </c>
      <c r="E30" s="54">
        <f>E31</f>
        <v>75.2</v>
      </c>
    </row>
    <row r="31" spans="1:5" ht="75">
      <c r="A31" s="13" t="s">
        <v>203</v>
      </c>
      <c r="B31" s="17">
        <v>9900051180</v>
      </c>
      <c r="C31" s="17"/>
      <c r="D31" s="37">
        <f>D32</f>
        <v>75.2</v>
      </c>
      <c r="E31" s="37">
        <f>E32</f>
        <v>75.2</v>
      </c>
    </row>
    <row r="32" spans="1:5" ht="18.75">
      <c r="A32" s="13" t="s">
        <v>92</v>
      </c>
      <c r="B32" s="17">
        <v>9900051180</v>
      </c>
      <c r="C32" s="17">
        <v>100</v>
      </c>
      <c r="D32" s="42">
        <v>75.2</v>
      </c>
      <c r="E32" s="42">
        <v>75.2</v>
      </c>
    </row>
    <row r="33" spans="1:5" ht="93.75">
      <c r="A33" s="14" t="s">
        <v>267</v>
      </c>
      <c r="B33" s="64">
        <v>1600000000</v>
      </c>
      <c r="C33" s="64"/>
      <c r="D33" s="54">
        <f>D34</f>
        <v>163.3</v>
      </c>
      <c r="E33" s="54">
        <f>E34</f>
        <v>163.3</v>
      </c>
    </row>
    <row r="34" spans="1:5" s="69" customFormat="1" ht="37.5">
      <c r="A34" s="13" t="s">
        <v>206</v>
      </c>
      <c r="B34" s="17">
        <v>1600024300</v>
      </c>
      <c r="C34" s="17"/>
      <c r="D34" s="37">
        <f>SUM(D35:D36)</f>
        <v>163.3</v>
      </c>
      <c r="E34" s="37">
        <f>SUM(E35:E36)</f>
        <v>163.3</v>
      </c>
    </row>
    <row r="35" spans="1:5" ht="112.5">
      <c r="A35" s="13" t="s">
        <v>71</v>
      </c>
      <c r="B35" s="17">
        <v>2100003150</v>
      </c>
      <c r="C35" s="17">
        <v>100</v>
      </c>
      <c r="D35" s="112">
        <v>133.3</v>
      </c>
      <c r="E35" s="37">
        <v>133.3</v>
      </c>
    </row>
    <row r="36" spans="1:5" ht="37.5">
      <c r="A36" s="13" t="s">
        <v>72</v>
      </c>
      <c r="B36" s="17">
        <v>1600024300</v>
      </c>
      <c r="C36" s="17">
        <v>200</v>
      </c>
      <c r="D36" s="37">
        <v>30</v>
      </c>
      <c r="E36" s="37">
        <v>30</v>
      </c>
    </row>
    <row r="37" spans="1:5" s="69" customFormat="1" ht="75">
      <c r="A37" s="75" t="s">
        <v>245</v>
      </c>
      <c r="B37" s="64">
        <v>2100000000</v>
      </c>
      <c r="C37" s="64"/>
      <c r="D37" s="54">
        <f>D38+D40</f>
        <v>370</v>
      </c>
      <c r="E37" s="54">
        <f>E38+E40</f>
        <v>370</v>
      </c>
    </row>
    <row r="38" spans="1:5" ht="18.75">
      <c r="A38" s="13" t="s">
        <v>207</v>
      </c>
      <c r="B38" s="17">
        <v>2100003150</v>
      </c>
      <c r="C38" s="17"/>
      <c r="D38" s="37">
        <f>D39</f>
        <v>370</v>
      </c>
      <c r="E38" s="37">
        <f>E39</f>
        <v>370</v>
      </c>
    </row>
    <row r="39" spans="1:5" ht="37.5">
      <c r="A39" s="13" t="s">
        <v>72</v>
      </c>
      <c r="B39" s="17">
        <v>2100003150</v>
      </c>
      <c r="C39" s="17">
        <v>200</v>
      </c>
      <c r="D39" s="37">
        <v>370</v>
      </c>
      <c r="E39" s="37">
        <v>370</v>
      </c>
    </row>
    <row r="40" spans="1:5" ht="93.75">
      <c r="A40" s="13" t="s">
        <v>213</v>
      </c>
      <c r="B40" s="17">
        <v>21000074040</v>
      </c>
      <c r="C40" s="17"/>
      <c r="D40" s="37">
        <v>0</v>
      </c>
      <c r="E40" s="37">
        <v>0</v>
      </c>
    </row>
    <row r="41" spans="1:5" ht="37.5">
      <c r="A41" s="13" t="s">
        <v>72</v>
      </c>
      <c r="B41" s="17">
        <v>21000074040</v>
      </c>
      <c r="C41" s="17">
        <v>200</v>
      </c>
      <c r="D41" s="37">
        <v>0</v>
      </c>
      <c r="E41" s="37">
        <v>0</v>
      </c>
    </row>
    <row r="42" spans="1:5" ht="131.25">
      <c r="A42" s="14" t="s">
        <v>265</v>
      </c>
      <c r="B42" s="64">
        <v>2000000000</v>
      </c>
      <c r="C42" s="64"/>
      <c r="D42" s="54">
        <f>D43+D46+D51</f>
        <v>963.4</v>
      </c>
      <c r="E42" s="54">
        <f>E43+E46+E51</f>
        <v>833.7</v>
      </c>
    </row>
    <row r="43" spans="1:5" s="69" customFormat="1" ht="18.75">
      <c r="A43" s="13" t="s">
        <v>98</v>
      </c>
      <c r="B43" s="72" t="s">
        <v>244</v>
      </c>
      <c r="C43" s="17"/>
      <c r="D43" s="37">
        <f>SUM(D44:D45)</f>
        <v>47</v>
      </c>
      <c r="E43" s="37">
        <f>SUM(E44:E45)</f>
        <v>47</v>
      </c>
    </row>
    <row r="44" spans="1:5" ht="37.5">
      <c r="A44" s="13" t="s">
        <v>72</v>
      </c>
      <c r="B44" s="72" t="s">
        <v>244</v>
      </c>
      <c r="C44" s="17">
        <v>200</v>
      </c>
      <c r="D44" s="37">
        <v>41</v>
      </c>
      <c r="E44" s="37">
        <v>41</v>
      </c>
    </row>
    <row r="45" spans="1:5" ht="18.75">
      <c r="A45" s="13" t="s">
        <v>73</v>
      </c>
      <c r="B45" s="72" t="s">
        <v>244</v>
      </c>
      <c r="C45" s="17">
        <v>800</v>
      </c>
      <c r="D45" s="37">
        <v>6</v>
      </c>
      <c r="E45" s="37">
        <v>6</v>
      </c>
    </row>
    <row r="46" spans="1:5" ht="18.75">
      <c r="A46" s="13" t="s">
        <v>89</v>
      </c>
      <c r="B46" s="72"/>
      <c r="C46" s="17"/>
      <c r="D46" s="37">
        <f>D47+D50</f>
        <v>416.4</v>
      </c>
      <c r="E46" s="37">
        <f>E47+E50</f>
        <v>286.7</v>
      </c>
    </row>
    <row r="47" spans="1:5" ht="37.5">
      <c r="A47" s="13" t="s">
        <v>91</v>
      </c>
      <c r="B47" s="17">
        <v>2000006050</v>
      </c>
      <c r="C47" s="17"/>
      <c r="D47" s="37">
        <f>D48+D49</f>
        <v>406.4</v>
      </c>
      <c r="E47" s="37">
        <f>E48+E49</f>
        <v>276.7</v>
      </c>
    </row>
    <row r="48" spans="1:5" ht="112.5">
      <c r="A48" s="13" t="s">
        <v>71</v>
      </c>
      <c r="B48" s="17">
        <v>2000006050</v>
      </c>
      <c r="C48" s="91">
        <v>100</v>
      </c>
      <c r="D48" s="37">
        <v>243.7</v>
      </c>
      <c r="E48" s="37">
        <v>243.7</v>
      </c>
    </row>
    <row r="49" spans="1:5" ht="37.5">
      <c r="A49" s="13" t="s">
        <v>72</v>
      </c>
      <c r="B49" s="17">
        <v>2000006050</v>
      </c>
      <c r="C49" s="17">
        <v>200</v>
      </c>
      <c r="D49" s="37">
        <v>162.7</v>
      </c>
      <c r="E49" s="37">
        <v>33</v>
      </c>
    </row>
    <row r="50" spans="1:5" ht="37.5">
      <c r="A50" s="13" t="s">
        <v>72</v>
      </c>
      <c r="B50" s="17">
        <v>2000006400</v>
      </c>
      <c r="C50" s="17">
        <v>200</v>
      </c>
      <c r="D50" s="37">
        <v>10</v>
      </c>
      <c r="E50" s="37">
        <v>10</v>
      </c>
    </row>
    <row r="51" spans="1:5" ht="37.5">
      <c r="A51" s="74" t="s">
        <v>228</v>
      </c>
      <c r="B51" s="91">
        <v>2000074040</v>
      </c>
      <c r="C51" s="91"/>
      <c r="D51" s="37">
        <v>500</v>
      </c>
      <c r="E51" s="37">
        <f>E52</f>
        <v>500</v>
      </c>
    </row>
    <row r="52" spans="1:5" ht="37.5">
      <c r="A52" s="13" t="s">
        <v>72</v>
      </c>
      <c r="B52" s="91">
        <v>2000074040</v>
      </c>
      <c r="C52" s="91">
        <v>200</v>
      </c>
      <c r="D52" s="37">
        <v>500</v>
      </c>
      <c r="E52" s="37">
        <v>500</v>
      </c>
    </row>
    <row r="53" spans="1:5" s="78" customFormat="1" ht="18.75">
      <c r="A53" s="75" t="s">
        <v>274</v>
      </c>
      <c r="B53" s="76"/>
      <c r="C53" s="76"/>
      <c r="D53" s="106">
        <f aca="true" t="shared" si="0" ref="D53:E56">D54</f>
        <v>104.4</v>
      </c>
      <c r="E53" s="106">
        <f t="shared" si="0"/>
        <v>104.4</v>
      </c>
    </row>
    <row r="54" spans="1:5" s="78" customFormat="1" ht="75">
      <c r="A54" s="75" t="s">
        <v>275</v>
      </c>
      <c r="B54" s="76" t="s">
        <v>277</v>
      </c>
      <c r="C54" s="76"/>
      <c r="D54" s="107">
        <f t="shared" si="0"/>
        <v>104.4</v>
      </c>
      <c r="E54" s="107">
        <f t="shared" si="0"/>
        <v>104.4</v>
      </c>
    </row>
    <row r="55" spans="1:5" s="78" customFormat="1" ht="18.75">
      <c r="A55" s="71" t="s">
        <v>278</v>
      </c>
      <c r="B55" s="72"/>
      <c r="C55" s="72"/>
      <c r="D55" s="107">
        <f t="shared" si="0"/>
        <v>104.4</v>
      </c>
      <c r="E55" s="107">
        <f t="shared" si="0"/>
        <v>104.4</v>
      </c>
    </row>
    <row r="56" spans="1:5" s="78" customFormat="1" ht="18.75">
      <c r="A56" s="71" t="s">
        <v>279</v>
      </c>
      <c r="B56" s="72" t="s">
        <v>280</v>
      </c>
      <c r="C56" s="72"/>
      <c r="D56" s="107">
        <f t="shared" si="0"/>
        <v>104.4</v>
      </c>
      <c r="E56" s="107">
        <f t="shared" si="0"/>
        <v>104.4</v>
      </c>
    </row>
    <row r="57" spans="1:5" s="78" customFormat="1" ht="37.5">
      <c r="A57" s="71" t="s">
        <v>281</v>
      </c>
      <c r="B57" s="72" t="s">
        <v>280</v>
      </c>
      <c r="C57" s="72" t="s">
        <v>282</v>
      </c>
      <c r="D57" s="107">
        <v>104.4</v>
      </c>
      <c r="E57" s="107">
        <v>104.4</v>
      </c>
    </row>
    <row r="58" spans="1:5" s="69" customFormat="1" ht="18.75">
      <c r="A58" s="88" t="s">
        <v>94</v>
      </c>
      <c r="B58" s="83">
        <v>999999999</v>
      </c>
      <c r="C58" s="83"/>
      <c r="D58" s="52">
        <f>D59</f>
        <v>133.4</v>
      </c>
      <c r="E58" s="52">
        <f>E59</f>
        <v>267.1</v>
      </c>
    </row>
    <row r="59" spans="1:5" ht="18.75">
      <c r="A59" s="89" t="s">
        <v>95</v>
      </c>
      <c r="B59" s="84">
        <v>999999999</v>
      </c>
      <c r="C59" s="84">
        <v>999</v>
      </c>
      <c r="D59" s="92">
        <v>133.4</v>
      </c>
      <c r="E59" s="92">
        <v>267.1</v>
      </c>
    </row>
  </sheetData>
  <sheetProtection/>
  <mergeCells count="14">
    <mergeCell ref="A7:E7"/>
    <mergeCell ref="A8:D8"/>
    <mergeCell ref="A9:E9"/>
    <mergeCell ref="A10:E10"/>
    <mergeCell ref="A11:A12"/>
    <mergeCell ref="B11:B12"/>
    <mergeCell ref="C11:C12"/>
    <mergeCell ref="D11:E11"/>
    <mergeCell ref="A6:E6"/>
    <mergeCell ref="A1:E1"/>
    <mergeCell ref="A2:E2"/>
    <mergeCell ref="A3:E3"/>
    <mergeCell ref="A4:E4"/>
    <mergeCell ref="A5:E5"/>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2018-12-26T04:50:36Z</dcterms:modified>
  <cp:category/>
  <cp:version/>
  <cp:contentType/>
  <cp:contentStatus/>
</cp:coreProperties>
</file>