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8" windowWidth="15120" windowHeight="7596" tabRatio="946" activeTab="1"/>
  </bookViews>
  <sheets>
    <sheet name="Прил.1 адм-торы" sheetId="1" r:id="rId1"/>
    <sheet name="Прил. 2 источники" sheetId="2" r:id="rId2"/>
    <sheet name="Прил. 3 доходы" sheetId="3" r:id="rId3"/>
    <sheet name="Прил. 4 доходы" sheetId="4" r:id="rId4"/>
    <sheet name="Прил.5 по разд." sheetId="5" r:id="rId5"/>
    <sheet name="Прил.6 по разд." sheetId="6" r:id="rId6"/>
    <sheet name="Прил.7 цел.ст." sheetId="7" r:id="rId7"/>
    <sheet name="Прил.8 цел.ст." sheetId="8" r:id="rId8"/>
    <sheet name="Прил.9 ведомств." sheetId="9" r:id="rId9"/>
    <sheet name="Прил.10 ведомств." sheetId="10" r:id="rId10"/>
    <sheet name="прил.11МБТ" sheetId="11" r:id="rId11"/>
    <sheet name="прил.12МБТ" sheetId="12" r:id="rId12"/>
  </sheets>
  <definedNames/>
  <calcPr fullCalcOnLoad="1"/>
</workbook>
</file>

<file path=xl/sharedStrings.xml><?xml version="1.0" encoding="utf-8"?>
<sst xmlns="http://schemas.openxmlformats.org/spreadsheetml/2006/main" count="829" uniqueCount="266">
  <si>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</si>
  <si>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</si>
  <si>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муниципального района Белебеевский район Республики Башкортостан</t>
  </si>
  <si>
    <t>Приложение 1</t>
  </si>
  <si>
    <t xml:space="preserve"> 1 08 04020 01 0000 110</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</si>
  <si>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</si>
  <si>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</si>
  <si>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</si>
  <si>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</si>
  <si>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</si>
  <si>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</si>
  <si>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</si>
  <si>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</si>
  <si>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</si>
  <si>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</si>
  <si>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</si>
  <si>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</si>
  <si>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</si>
  <si>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</si>
  <si>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</si>
  <si>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</si>
  <si>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</si>
  <si>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</si>
  <si>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</si>
  <si>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</si>
  <si>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</si>
  <si>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</si>
  <si>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</si>
  <si>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</si>
  <si>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</si>
  <si>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</si>
  <si>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</si>
  <si>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</si>
  <si>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</si>
  <si>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</si>
  <si>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</si>
  <si>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</si>
  <si>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</si>
  <si>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</si>
  <si>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</si>
  <si>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</si>
  <si>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1 13 00000 00 0000 000</t>
  </si>
  <si>
    <t>Доходы, поступающие в порядке возмещения расходов, понесенных в связи с эксплуатацией  имущества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</si>
  <si>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</si>
  <si>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</si>
  <si>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</si>
  <si>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</si>
  <si>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</si>
  <si>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</si>
  <si>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</si>
  <si>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Приложение 6</t>
  </si>
  <si>
    <t>Наименование</t>
  </si>
  <si>
    <t>РзПр</t>
  </si>
  <si>
    <t>Цср</t>
  </si>
  <si>
    <t>ВР</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</si>
  <si>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</si>
  <si>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</si>
  <si>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</si>
  <si>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</si>
  <si>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</si>
  <si>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</si>
  <si>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</si>
  <si>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</si>
  <si>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</si>
  <si>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</si>
  <si>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</si>
  <si>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</si>
  <si>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</si>
  <si>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</si>
  <si>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</si>
  <si>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</si>
  <si>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</si>
  <si>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Благоустройство</t>
  </si>
  <si>
    <t>0503</t>
  </si>
  <si>
    <t>Мероприятия по благоустройству территорий населенных пунктов</t>
  </si>
  <si>
    <t>Межбюджетные трансферты</t>
  </si>
  <si>
    <t>Приложение 10</t>
  </si>
  <si>
    <t>Условно утвержденные расходы</t>
  </si>
  <si>
    <t>Иные расходы</t>
  </si>
  <si>
    <t>Приложение 11</t>
  </si>
  <si>
    <t>Ведомство</t>
  </si>
  <si>
    <t>Сумма (тыс. рублей)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</si>
  <si>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</si>
  <si>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</si>
  <si>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</si>
  <si>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</si>
  <si>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</si>
  <si>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</si>
  <si>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</si>
  <si>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</si>
  <si>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1 17 01050 10 0000 180</t>
  </si>
  <si>
    <t>Невыясненные поступления, зачисляемые в бюджеты поселений</t>
  </si>
  <si>
    <t>1 17 05050 10 0000 180</t>
  </si>
  <si>
    <t>Средства самообложения граждан, зачисляемые в бюджеты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</si>
  <si>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</si>
  <si>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</si>
  <si>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</si>
  <si>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</si>
  <si>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</si>
  <si>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</si>
  <si>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</si>
  <si>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</si>
  <si>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</si>
  <si>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</si>
  <si>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</si>
  <si>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</si>
  <si>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</si>
  <si>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</si>
  <si>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</si>
  <si>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</si>
  <si>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</si>
  <si>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</si>
  <si>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</si>
  <si>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</si>
  <si>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</si>
  <si>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</si>
  <si>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</si>
  <si>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</si>
  <si>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Прочие доходы от оказания платных услуг (работ) получателями средств бюджетов сельских поселений</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</si>
  <si>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</si>
  <si>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</si>
  <si>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</si>
  <si>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</si>
  <si>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</si>
  <si>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</si>
  <si>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</si>
  <si>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</si>
  <si>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</si>
  <si>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</si>
  <si>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</si>
  <si>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</si>
  <si>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</si>
  <si>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</si>
  <si>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</si>
  <si>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</si>
  <si>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</si>
  <si>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</si>
  <si>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0102</t>
  </si>
  <si>
    <t>0200</t>
  </si>
  <si>
    <t>0203</t>
  </si>
  <si>
    <t>0310</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</si>
  <si>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</si>
  <si>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</si>
  <si>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</si>
  <si>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Доходы от сдачи в аренду имущества, составляющего казну сельских поселений (за исключением земельных участков)</t>
  </si>
  <si>
    <t>1 11 05075 10 0000 120</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</si>
  <si>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</si>
  <si>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</si>
  <si>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сумма (тыс.руб.)</t>
  </si>
  <si>
    <t>Приложение 8</t>
  </si>
  <si>
    <t>Приложение 7</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</si>
  <si>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казенных(соц.найм))</t>
  </si>
  <si>
    <t>0400000000</t>
  </si>
  <si>
    <t>0400002030</t>
  </si>
  <si>
    <t>0400002040</t>
  </si>
  <si>
    <t>Другие вопросы в области жилищно-коммунального хозяйства</t>
  </si>
  <si>
    <t>0505</t>
  </si>
  <si>
    <t>Управление имуществом,находящийся в собственности</t>
  </si>
  <si>
    <t>0113</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</si>
  <si>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</si>
  <si>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</si>
  <si>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</si>
  <si>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</si>
  <si>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Муниципальная программа "Управление имуществом,находящийся в собственности муниципального района"</t>
  </si>
  <si>
    <t>2020 год</t>
  </si>
  <si>
    <t>2021 год</t>
  </si>
  <si>
    <t>Муниципальная программа "Развитие транспортной системы муниципального района Белебеевский район Республики Башкортостан</t>
  </si>
  <si>
    <t>Муниципальная программа "Развитие транспортной системы муниципального района Белебеевский район Республики Башкортостан"</t>
  </si>
  <si>
    <t>к решению Совета сельского поселения Ермолкинский сельсовет</t>
  </si>
  <si>
    <t xml:space="preserve">«О бюджете сельского поселения Ермолкинский сельсовет  </t>
  </si>
  <si>
    <t>«О бюджете сельского поселения Ермолкинский сельсовет</t>
  </si>
  <si>
    <t xml:space="preserve">Перечень главных администраторов 
доходов бюджета сельского поселения Ермолкинский сельсовет 
муниципального района Белебеевский район Республики Башкортостан </t>
  </si>
  <si>
    <t>Администрация сельского поселения Ермолкинский сельсовет муниципального района Белебеевский район Республики Башкортостан</t>
  </si>
  <si>
    <t>Наименование главного администратора источников финансирования дефицита бюджета сельского поселения Ермолкинский сельсовет муниципального района  Белебеевский район Республики Башкортостан</t>
  </si>
  <si>
    <t>источников финансирования дефицита бюджета  сельского поселения Ермолкинский сельсовет муниципального района  Белебеевский район Республики Башкортостан</t>
  </si>
  <si>
    <t>Администрация сельского поселения Ермолкинский сельсовет муниципального района  Белебеевский район  Республики Башкортостан</t>
  </si>
  <si>
    <t>к решению Совета сельского поселения Ермолкинский  сельсовет</t>
  </si>
  <si>
    <t>«О бюджете сельского поселения Ермолкинский  сельсовет</t>
  </si>
  <si>
    <t xml:space="preserve">к решению Совета сельского поселения Ермолкинский сельсовет </t>
  </si>
  <si>
    <t xml:space="preserve">«О бюджете сельского поселения Ермолкинский сельсовет </t>
  </si>
  <si>
    <t>Муниципальная программа  «Совершенствование деятельности Администрации сельского поселения Ермолкинский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</si>
  <si>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Ермолкинский сельсовет муниципального района Белебеевский район Республики Башкортостан</t>
  </si>
  <si>
    <t>Муниципальная программа «Пожарная безопасность в сельском поселений Ермолкинский сельсовет муниципальном районе Белебеевский район Республики Башкортостан"</t>
  </si>
  <si>
    <t>Муниципальная программа «Модернизация и реформирование жилищно-коммунального хозяйства в сельском поселении Ермолкинский сельсовет муниципального района Белебеевский район Республики Башкортостан</t>
  </si>
  <si>
    <t>Муниципальная программа «Пожарная безопасность в сельском поселений Ермолкинский сельсовет муниципальном районе Белебеевский район Республики Башкортостан "</t>
  </si>
  <si>
    <t>Муниципальная программа «Модернизация и реформирование жилищно-коммунального хозяйства в сельском поселении Ермолкинский сельсовет муниципального района Белебеевский район Республики Башкортостан"</t>
  </si>
  <si>
    <t>Администрация сельского поселения Ермолкинский сельсовет  муниципального района Белебеевский район Республики Башкортостан</t>
  </si>
  <si>
    <t>СОЦИАЛЬНАЯ ПОЛИТИКА</t>
  </si>
  <si>
    <t>Муниципальная программа "Социальная поддержка отдельных категорий граждан в муниципальном районе Белебеевский район  Республики Башкортостан"</t>
  </si>
  <si>
    <t>1001</t>
  </si>
  <si>
    <t>0200000000</t>
  </si>
  <si>
    <t>Пенсионное обеспечение</t>
  </si>
  <si>
    <t>Доплата к пенсии муниципальных служащих</t>
  </si>
  <si>
    <t>0200002300</t>
  </si>
  <si>
    <t>Социальное обеспечение и иные выплаты населению</t>
  </si>
  <si>
    <t>300</t>
  </si>
  <si>
    <t>Приложение 12</t>
  </si>
  <si>
    <t>Наименование бюджета</t>
  </si>
  <si>
    <t>сумма (тыс. рублей)</t>
  </si>
  <si>
    <t xml:space="preserve">Итого </t>
  </si>
  <si>
    <t>2</t>
  </si>
  <si>
    <t>Муниципальная программа  «Совершенствование деятельности Администрации сельского поселения Ермолкинский сельсовет муниципального района Белебеевский район Республики Башкортостан"</t>
  </si>
  <si>
    <t>6</t>
  </si>
  <si>
    <t>5</t>
  </si>
  <si>
    <t>1 17 14030 10 0000 150</t>
  </si>
  <si>
    <t>1 17 02020 10 0000 180</t>
  </si>
  <si>
    <t>1 18 01520 10 0000 150</t>
  </si>
  <si>
    <t>1 18 02500 10 0000 150</t>
  </si>
  <si>
    <t>Иные доходы бюджета сельского поселения Ермолкинский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Ермолкинский сельсовет муниципального района Белебеевский район Республики Башкортостан в пределах их компетенции</t>
  </si>
  <si>
    <r>
      <t xml:space="preserve">2 02 15001 10 0000 </t>
    </r>
    <r>
      <rPr>
        <sz val="14"/>
        <color indexed="12"/>
        <rFont val="Times New Roman"/>
        <family val="1"/>
      </rPr>
      <t>150</t>
    </r>
  </si>
  <si>
    <r>
      <t xml:space="preserve">2 02 15002 10 0000 </t>
    </r>
    <r>
      <rPr>
        <sz val="14"/>
        <color indexed="12"/>
        <rFont val="Times New Roman"/>
        <family val="1"/>
      </rPr>
      <t>150</t>
    </r>
  </si>
  <si>
    <r>
      <t xml:space="preserve">2 02 35118 10 0000 </t>
    </r>
    <r>
      <rPr>
        <sz val="14"/>
        <color indexed="12"/>
        <rFont val="Times New Roman"/>
        <family val="1"/>
      </rPr>
      <t>150</t>
    </r>
  </si>
  <si>
    <r>
      <t xml:space="preserve">2 02 40014 10 0000 </t>
    </r>
    <r>
      <rPr>
        <sz val="14"/>
        <color indexed="12"/>
        <rFont val="Times New Roman"/>
        <family val="1"/>
      </rPr>
      <t>150</t>
    </r>
  </si>
  <si>
    <r>
      <t xml:space="preserve">2 02 49999 10 </t>
    </r>
    <r>
      <rPr>
        <sz val="14"/>
        <color indexed="12"/>
        <rFont val="Times New Roman"/>
        <family val="1"/>
      </rPr>
      <t>7404</t>
    </r>
    <r>
      <rPr>
        <sz val="14"/>
        <rFont val="Times New Roman"/>
        <family val="1"/>
      </rPr>
      <t xml:space="preserve"> </t>
    </r>
    <r>
      <rPr>
        <sz val="14"/>
        <color indexed="12"/>
        <rFont val="Times New Roman"/>
        <family val="1"/>
      </rPr>
      <t>150</t>
    </r>
  </si>
  <si>
    <t>Бюджет  муниципального района Белебеевский район Республики Башкортостан</t>
  </si>
  <si>
    <t>от ____ декабря 2019 года №_____</t>
  </si>
  <si>
    <t>на 2020 год и плановый период 2021 и 2022 годов»</t>
  </si>
  <si>
    <t xml:space="preserve">Поступления доходов в бюджет  сельского поселения Ермолкинский  сельсовет муниципального района Белебеевский район Республики Башкортостан на плановый  2021 и 2022 годов  </t>
  </si>
  <si>
    <t>2022 год</t>
  </si>
  <si>
    <t xml:space="preserve">Поступления доходов в бюджет сельского поселения Ермолкинский сельсовет муниципального района Белебеевский район Республики Башкортостан на  2020 год
</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</si>
  <si>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</si>
  <si>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</si>
  <si>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1 11 05035 10 0000 120</t>
  </si>
  <si>
    <t>Распределение бюджетных ассигнований сельского поселения Ермолкинский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2020 год</t>
  </si>
  <si>
    <t>100,7</t>
  </si>
  <si>
    <t xml:space="preserve">Распределение бюджетных ассигнований сельского поселения Ермолкинский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2021 и 2022 годов  </t>
  </si>
  <si>
    <t>Распределение бюджетных ассигнований сельского поселения Ермолкинский сельсовет  муниципального района Белебеевский район Республики Башкортостан по целевым статьям (муниципальным программам   и непрограммным направлениям деятельности), группам видов расходов классификации расходов бюджетов  на 2020 год</t>
  </si>
  <si>
    <t xml:space="preserve">Распределение бюджетных ассигнований сельского поселения Ермолкинский сельсовет муниципального района Белебеевский район Республики Башкортостан по целевым статьям (муниципальным программам  и непрограммным направлениям деятельности), группам видов расходов классификации расходов бюджетов на плановый период  2021 и 2022 годов  </t>
  </si>
  <si>
    <t>Ведомственная структура расходов бюджета сельского поселения Ермолкинский сельсовет  муниципального района Белебеевский район Республики Башкортостан  на  2020 год</t>
  </si>
  <si>
    <t xml:space="preserve">Ведомственная структура расходов бюджета сельского поселения Ермолкинский сельсовет муниципального района Белебеевский район Республики Башкортостан на плановый период 2021 и 2022 годов  </t>
  </si>
  <si>
    <t>Размеры межбюджетных трансфертов, передаваемых бюджетом сельского поселения Ермолкинский сельсовет  в бюджет муниципального района  в целях обеспечения расходных обязательств по выплате пенсий муниципальных служащих в соответствии с заключенными  соглашениями   на 2020 год</t>
  </si>
  <si>
    <t>Размеры межбюджетных трансфертов, передаваемых бюджетом сельского поселения Ермолкинский сельсовет  в бюджет муниципального района  в целях обеспечения расходных обязательств по выплате пенсий муниципальных служащих в соответствии с заключенными  соглашениями   на 2021 -2022года</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</si>
  <si>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</si>
  <si>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</si>
  <si>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Доходы от эксплуатации и использования имущества автомобильных дорог, находящихся в собственности сельских поселений</t>
  </si>
  <si>
    <t xml:space="preserve">1 16 10030 10 0000 140
</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</si>
  <si>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</si>
  <si>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</si>
  <si>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</si>
  <si>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1 16 10032 10 0000 140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</si>
  <si>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</si>
  <si>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</si>
  <si>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</si>
  <si>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</si>
  <si>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</si>
  <si>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</si>
  <si>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</si>
  <si>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</si>
  <si>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</si>
  <si>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1 16 07030 10 0000 140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</si>
  <si>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</si>
  <si>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 xml:space="preserve">1 16 07040 10 0000 140
</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</si>
  <si>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сельского поселенияъ</t>
  </si>
  <si>
    <t>1 16 09040 11 0000 140</t>
  </si>
  <si>
    <t>Денежные средства, изымаемые в собственность городского округа с внутригородским делением в соответствии с решениями судов (за исключением обвинительных приговоров судов)</t>
  </si>
  <si>
    <t xml:space="preserve">1 16 10061 10 0000 140
</t>
  </si>
  <si>
    <t xml:space="preserve">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t>
  </si>
  <si>
    <t>1 16 10062 10 0000 140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</si>
  <si>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</si>
  <si>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</si>
  <si>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</si>
  <si>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</si>
  <si>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</si>
  <si>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 xml:space="preserve">       &lt;1&gt; В части доходов, зачисляемых в бюджет сельского поселения Ермолкинский сельсовет муниципального района Белебеевский район Республики Башкортостан в пределах компетенции главных администраторов доходов бюджета сельского поселения Ермолкинский сельсовет  муниципального района Белебеевский район Республики Башкортостан.
       &lt;2&gt; Администраторами доходов бюджета сельского поселения Ермолкинский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сельского поселения Ермолкинский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сельского поселения Ермолкинский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</si>
  <si>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вид, подвида</t>
  </si>
  <si>
    <t>Перечень
главных администраторов источников финансирования дефицита
бюджета сельского поселения Ермолкинский сельсовет муниципального  района Белебеевский район  Республики Башкортостан</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</si>
</sst>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s>
  <fonts count="48">
    <font>
      <sz val="11"/>
      <color theme="1"/>
      <name val="Calibri"/>
      <family val="2"/>
    </font>
    <font>
      <sz val="11"/>
      <color indexed="8"/>
      <name val="Calibri"/>
      <family val="2"/>
    </font>
    <font>
      <sz val="14"/>
      <name val="Times New Roman"/>
      <family val="1"/>
    </font>
    <font>
      <sz val="10"/>
      <name val="Arial"/>
      <family val="2"/>
    </font>
    <font>
      <b/>
      <sz val="14"/>
      <name val="Times New Roman"/>
      <family val="1"/>
    </font>
    <font>
      <sz val="11"/>
      <name val="Calibri"/>
      <family val="2"/>
    </font>
    <font>
      <sz val="14"/>
      <name val="Calibri"/>
      <family val="2"/>
    </font>
    <font>
      <b/>
      <sz val="14"/>
      <name val="Calibri"/>
      <family val="2"/>
    </font>
    <font>
      <sz val="14"/>
      <color indexed="12"/>
      <name val="Times New Roman"/>
      <family val="1"/>
    </font>
    <font>
      <b/>
      <sz val="12"/>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FF"/>
      <name val="Times New Roman"/>
      <family val="1"/>
    </font>
    <font>
      <sz val="14"/>
      <color theme="1"/>
      <name val="Calibri"/>
      <family val="2"/>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3" fillId="0" borderId="0">
      <alignment/>
      <protection/>
    </xf>
    <xf numFmtId="0" fontId="3"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54">
    <xf numFmtId="0" fontId="0" fillId="0" borderId="0" xfId="0" applyFont="1" applyAlignment="1">
      <alignment/>
    </xf>
    <xf numFmtId="0" fontId="2" fillId="0" borderId="0" xfId="52" applyFont="1" applyAlignment="1">
      <alignment horizontal="right"/>
      <protection/>
    </xf>
    <xf numFmtId="0" fontId="4" fillId="0" borderId="0" xfId="52" applyFont="1" applyBorder="1" applyAlignment="1">
      <alignment horizontal="center"/>
      <protection/>
    </xf>
    <xf numFmtId="0" fontId="2" fillId="0" borderId="0" xfId="52" applyFont="1" applyBorder="1" applyAlignment="1">
      <alignment horizontal="right"/>
      <protection/>
    </xf>
    <xf numFmtId="0" fontId="4" fillId="0" borderId="10" xfId="0" applyFont="1" applyBorder="1" applyAlignment="1">
      <alignment horizontal="justify" vertical="top" wrapText="1"/>
    </xf>
    <xf numFmtId="0" fontId="2" fillId="0" borderId="0" xfId="0" applyFont="1" applyAlignment="1">
      <alignment horizontal="right" wrapText="1"/>
    </xf>
    <xf numFmtId="0" fontId="2" fillId="0" borderId="0" xfId="0" applyFont="1" applyAlignment="1">
      <alignment/>
    </xf>
    <xf numFmtId="0" fontId="6"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0" fontId="4" fillId="0" borderId="10" xfId="0" applyFont="1" applyBorder="1" applyAlignment="1">
      <alignment vertical="top" wrapText="1"/>
    </xf>
    <xf numFmtId="0" fontId="2" fillId="0" borderId="10" xfId="0" applyFont="1" applyBorder="1" applyAlignment="1">
      <alignment horizontal="justify" vertical="top" wrapText="1"/>
    </xf>
    <xf numFmtId="0" fontId="5" fillId="0" borderId="0" xfId="0" applyFont="1" applyAlignment="1">
      <alignment/>
    </xf>
    <xf numFmtId="0" fontId="2" fillId="0" borderId="10" xfId="0" applyFont="1" applyBorder="1" applyAlignment="1">
      <alignment horizontal="center" wrapText="1"/>
    </xf>
    <xf numFmtId="0" fontId="2" fillId="0" borderId="12" xfId="0" applyFont="1" applyBorder="1" applyAlignment="1">
      <alignment horizontal="center" wrapText="1"/>
    </xf>
    <xf numFmtId="0" fontId="5" fillId="0" borderId="0" xfId="0" applyFont="1" applyAlignment="1">
      <alignment horizontal="center"/>
    </xf>
    <xf numFmtId="0" fontId="6" fillId="0" borderId="0" xfId="0" applyFont="1" applyAlignment="1">
      <alignment/>
    </xf>
    <xf numFmtId="4" fontId="2" fillId="0" borderId="10" xfId="0" applyNumberFormat="1" applyFont="1" applyFill="1" applyBorder="1" applyAlignment="1">
      <alignment horizontal="center" wrapText="1"/>
    </xf>
    <xf numFmtId="3" fontId="4" fillId="0" borderId="10" xfId="0" applyNumberFormat="1" applyFont="1" applyFill="1" applyBorder="1" applyAlignment="1">
      <alignment horizontal="center" wrapText="1"/>
    </xf>
    <xf numFmtId="3" fontId="4" fillId="0" borderId="10" xfId="0" applyNumberFormat="1" applyFont="1" applyBorder="1" applyAlignment="1">
      <alignment vertical="top" wrapText="1"/>
    </xf>
    <xf numFmtId="3" fontId="2" fillId="0" borderId="10" xfId="0" applyNumberFormat="1" applyFont="1" applyBorder="1" applyAlignment="1">
      <alignment vertical="top" wrapText="1"/>
    </xf>
    <xf numFmtId="0" fontId="7" fillId="0" borderId="0" xfId="0" applyFont="1" applyAlignment="1">
      <alignment/>
    </xf>
    <xf numFmtId="0" fontId="6" fillId="0" borderId="0" xfId="0" applyFont="1" applyAlignment="1">
      <alignment horizontal="center"/>
    </xf>
    <xf numFmtId="0" fontId="7" fillId="0" borderId="0" xfId="0" applyFont="1" applyAlignment="1">
      <alignment horizontal="left" wrapText="1"/>
    </xf>
    <xf numFmtId="2" fontId="2" fillId="33" borderId="10" xfId="0" applyNumberFormat="1" applyFont="1" applyFill="1" applyBorder="1" applyAlignment="1">
      <alignment wrapText="1"/>
    </xf>
    <xf numFmtId="4" fontId="6" fillId="0" borderId="0" xfId="0" applyNumberFormat="1" applyFont="1" applyFill="1" applyAlignment="1">
      <alignment/>
    </xf>
    <xf numFmtId="3" fontId="4" fillId="0" borderId="10" xfId="0" applyNumberFormat="1" applyFont="1" applyBorder="1" applyAlignment="1">
      <alignment horizontal="center" wrapText="1"/>
    </xf>
    <xf numFmtId="0" fontId="2" fillId="0" borderId="10" xfId="0" applyFont="1" applyBorder="1" applyAlignment="1">
      <alignment horizontal="center"/>
    </xf>
    <xf numFmtId="0" fontId="2" fillId="0" borderId="0" xfId="0" applyFont="1" applyAlignment="1">
      <alignment horizontal="center" wrapText="1"/>
    </xf>
    <xf numFmtId="3" fontId="4" fillId="0" borderId="10" xfId="0" applyNumberFormat="1" applyFont="1" applyBorder="1" applyAlignment="1">
      <alignment horizontal="center" vertical="top" wrapText="1"/>
    </xf>
    <xf numFmtId="3" fontId="2" fillId="0" borderId="10" xfId="0" applyNumberFormat="1" applyFont="1" applyBorder="1" applyAlignment="1">
      <alignment horizontal="center" vertical="top" wrapText="1"/>
    </xf>
    <xf numFmtId="172" fontId="4" fillId="33" borderId="10" xfId="0" applyNumberFormat="1" applyFont="1" applyFill="1" applyBorder="1" applyAlignment="1">
      <alignment horizontal="right" wrapText="1"/>
    </xf>
    <xf numFmtId="172" fontId="2" fillId="0" borderId="10" xfId="0" applyNumberFormat="1" applyFont="1" applyFill="1" applyBorder="1" applyAlignment="1">
      <alignment horizontal="right" wrapText="1"/>
    </xf>
    <xf numFmtId="172" fontId="2" fillId="33" borderId="10" xfId="0" applyNumberFormat="1" applyFont="1" applyFill="1" applyBorder="1" applyAlignment="1">
      <alignment horizontal="right" wrapText="1"/>
    </xf>
    <xf numFmtId="172" fontId="4" fillId="33" borderId="10" xfId="0" applyNumberFormat="1" applyFont="1" applyFill="1" applyBorder="1" applyAlignment="1">
      <alignment wrapText="1"/>
    </xf>
    <xf numFmtId="172" fontId="2" fillId="33" borderId="10" xfId="0" applyNumberFormat="1" applyFont="1" applyFill="1" applyBorder="1" applyAlignment="1">
      <alignment horizontal="right" vertical="center" wrapText="1"/>
    </xf>
    <xf numFmtId="172" fontId="2" fillId="33" borderId="10" xfId="0" applyNumberFormat="1" applyFont="1" applyFill="1" applyBorder="1" applyAlignment="1">
      <alignment wrapText="1"/>
    </xf>
    <xf numFmtId="0" fontId="6" fillId="0" borderId="0" xfId="0" applyFont="1" applyFill="1" applyAlignment="1">
      <alignment/>
    </xf>
    <xf numFmtId="4" fontId="6" fillId="0" borderId="0" xfId="0" applyNumberFormat="1" applyFont="1" applyFill="1" applyAlignment="1">
      <alignment/>
    </xf>
    <xf numFmtId="0" fontId="2" fillId="0" borderId="0" xfId="0" applyFont="1" applyFill="1" applyAlignment="1">
      <alignment horizontal="right" wrapText="1"/>
    </xf>
    <xf numFmtId="0" fontId="4" fillId="0" borderId="0" xfId="0" applyFont="1" applyFill="1" applyAlignment="1">
      <alignment horizontal="center" wrapText="1"/>
    </xf>
    <xf numFmtId="4" fontId="2" fillId="0" borderId="0" xfId="0" applyNumberFormat="1" applyFont="1" applyFill="1" applyAlignment="1">
      <alignment horizontal="right"/>
    </xf>
    <xf numFmtId="0" fontId="2" fillId="0" borderId="10" xfId="0"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3"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right" wrapText="1"/>
    </xf>
    <xf numFmtId="0" fontId="6" fillId="0" borderId="0" xfId="0" applyFont="1" applyAlignment="1">
      <alignment/>
    </xf>
    <xf numFmtId="172" fontId="4" fillId="0" borderId="10" xfId="0" applyNumberFormat="1" applyFont="1" applyFill="1" applyBorder="1" applyAlignment="1">
      <alignment horizontal="right" wrapText="1"/>
    </xf>
    <xf numFmtId="172" fontId="4" fillId="0" borderId="10" xfId="0" applyNumberFormat="1" applyFont="1" applyBorder="1" applyAlignment="1">
      <alignment/>
    </xf>
    <xf numFmtId="172" fontId="4" fillId="0" borderId="10" xfId="0" applyNumberFormat="1" applyFont="1" applyFill="1" applyBorder="1" applyAlignment="1">
      <alignment wrapText="1"/>
    </xf>
    <xf numFmtId="172" fontId="2" fillId="0" borderId="10" xfId="0" applyNumberFormat="1" applyFont="1" applyBorder="1" applyAlignment="1">
      <alignment wrapText="1"/>
    </xf>
    <xf numFmtId="0" fontId="2" fillId="0" borderId="0" xfId="52" applyFont="1">
      <alignment/>
      <protection/>
    </xf>
    <xf numFmtId="0" fontId="2" fillId="0" borderId="0" xfId="52" applyFont="1" applyFill="1" applyBorder="1">
      <alignment/>
      <protection/>
    </xf>
    <xf numFmtId="0" fontId="2" fillId="0" borderId="0" xfId="52" applyFont="1" applyFill="1" applyBorder="1" applyAlignment="1">
      <alignment wrapText="1"/>
      <protection/>
    </xf>
    <xf numFmtId="49" fontId="4" fillId="0" borderId="10" xfId="0" applyNumberFormat="1" applyFont="1" applyBorder="1" applyAlignment="1">
      <alignment horizontal="center" wrapText="1"/>
    </xf>
    <xf numFmtId="0" fontId="4" fillId="0" borderId="10" xfId="0" applyFont="1" applyBorder="1" applyAlignment="1">
      <alignment horizontal="center" wrapText="1"/>
    </xf>
    <xf numFmtId="4" fontId="4" fillId="0" borderId="10" xfId="0" applyNumberFormat="1" applyFont="1" applyBorder="1" applyAlignment="1">
      <alignment horizontal="center" wrapText="1"/>
    </xf>
    <xf numFmtId="49" fontId="2" fillId="0" borderId="10" xfId="0" applyNumberFormat="1" applyFont="1" applyBorder="1" applyAlignment="1">
      <alignment horizontal="center" wrapText="1"/>
    </xf>
    <xf numFmtId="3" fontId="2" fillId="0" borderId="10" xfId="0" applyNumberFormat="1" applyFont="1" applyBorder="1" applyAlignment="1">
      <alignment horizontal="right" wrapText="1"/>
    </xf>
    <xf numFmtId="172" fontId="4" fillId="0" borderId="10" xfId="0" applyNumberFormat="1" applyFont="1" applyBorder="1" applyAlignment="1">
      <alignment horizontal="right" wrapText="1"/>
    </xf>
    <xf numFmtId="0" fontId="4" fillId="0" borderId="0" xfId="52" applyFont="1" applyFill="1" applyBorder="1">
      <alignment/>
      <protection/>
    </xf>
    <xf numFmtId="0" fontId="2" fillId="0" borderId="10" xfId="0" applyFont="1" applyFill="1" applyBorder="1" applyAlignment="1">
      <alignment wrapText="1"/>
    </xf>
    <xf numFmtId="49" fontId="2" fillId="0" borderId="10" xfId="0" applyNumberFormat="1" applyFont="1" applyFill="1" applyBorder="1" applyAlignment="1">
      <alignment horizontal="center"/>
    </xf>
    <xf numFmtId="0" fontId="45" fillId="0" borderId="0" xfId="52" applyFont="1" applyFill="1" applyBorder="1">
      <alignment/>
      <protection/>
    </xf>
    <xf numFmtId="0" fontId="2" fillId="0" borderId="10" xfId="0" applyFont="1" applyBorder="1" applyAlignment="1">
      <alignment horizontal="left" vertical="top" wrapText="1"/>
    </xf>
    <xf numFmtId="0" fontId="4" fillId="0" borderId="10" xfId="0" applyFont="1" applyFill="1" applyBorder="1" applyAlignment="1">
      <alignment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right"/>
    </xf>
    <xf numFmtId="0" fontId="2" fillId="0" borderId="0" xfId="0" applyFont="1" applyFill="1" applyBorder="1" applyAlignment="1">
      <alignment/>
    </xf>
    <xf numFmtId="49" fontId="2" fillId="0" borderId="10" xfId="0" applyNumberFormat="1" applyFont="1" applyFill="1" applyBorder="1" applyAlignment="1">
      <alignment horizontal="right"/>
    </xf>
    <xf numFmtId="49" fontId="2" fillId="0" borderId="0" xfId="52" applyNumberFormat="1" applyFont="1" applyFill="1" applyBorder="1" applyAlignment="1">
      <alignment/>
      <protection/>
    </xf>
    <xf numFmtId="0" fontId="2" fillId="0" borderId="0" xfId="52" applyFont="1" applyFill="1" applyBorder="1" applyAlignment="1">
      <alignment/>
      <protection/>
    </xf>
    <xf numFmtId="4" fontId="2" fillId="0" borderId="0" xfId="52" applyNumberFormat="1" applyFont="1" applyFill="1" applyBorder="1" applyAlignment="1">
      <alignment horizontal="right"/>
      <protection/>
    </xf>
    <xf numFmtId="0" fontId="4" fillId="0" borderId="10" xfId="52" applyFont="1" applyFill="1" applyBorder="1" applyAlignment="1">
      <alignment horizontal="center"/>
      <protection/>
    </xf>
    <xf numFmtId="0" fontId="2" fillId="0" borderId="10" xfId="52" applyFont="1" applyFill="1" applyBorder="1" applyAlignment="1">
      <alignment horizontal="center"/>
      <protection/>
    </xf>
    <xf numFmtId="4" fontId="2" fillId="0" borderId="0" xfId="52" applyNumberFormat="1" applyFont="1" applyFill="1" applyBorder="1">
      <alignment/>
      <protection/>
    </xf>
    <xf numFmtId="4" fontId="2" fillId="0" borderId="10" xfId="0" applyNumberFormat="1" applyFont="1" applyFill="1" applyBorder="1" applyAlignment="1">
      <alignment horizontal="center" vertical="top" wrapText="1"/>
    </xf>
    <xf numFmtId="0" fontId="2" fillId="0" borderId="10" xfId="52" applyFont="1" applyFill="1" applyBorder="1" applyAlignment="1">
      <alignment horizontal="center" wrapText="1"/>
      <protection/>
    </xf>
    <xf numFmtId="0" fontId="4" fillId="0" borderId="10" xfId="52" applyFont="1" applyFill="1" applyBorder="1" applyAlignment="1">
      <alignment wrapText="1"/>
      <protection/>
    </xf>
    <xf numFmtId="0" fontId="2" fillId="0" borderId="10" xfId="52" applyFont="1" applyFill="1" applyBorder="1" applyAlignment="1">
      <alignment wrapText="1"/>
      <protection/>
    </xf>
    <xf numFmtId="0" fontId="4" fillId="0" borderId="0" xfId="52" applyFont="1" applyFill="1" applyBorder="1" applyAlignment="1">
      <alignment wrapText="1"/>
      <protection/>
    </xf>
    <xf numFmtId="0" fontId="45" fillId="0" borderId="10" xfId="0" applyFont="1" applyBorder="1" applyAlignment="1">
      <alignment horizontal="center" wrapText="1"/>
    </xf>
    <xf numFmtId="4" fontId="2" fillId="0" borderId="10" xfId="52" applyNumberFormat="1" applyFont="1" applyFill="1" applyBorder="1" applyAlignment="1">
      <alignment horizontal="right"/>
      <protection/>
    </xf>
    <xf numFmtId="49" fontId="2" fillId="0" borderId="10" xfId="52" applyNumberFormat="1" applyFont="1" applyFill="1" applyBorder="1" applyAlignment="1">
      <alignment horizontal="center" wrapText="1"/>
      <protection/>
    </xf>
    <xf numFmtId="0" fontId="4" fillId="0" borderId="10" xfId="52" applyFont="1" applyFill="1" applyBorder="1" applyAlignment="1">
      <alignment horizontal="center" wrapText="1"/>
      <protection/>
    </xf>
    <xf numFmtId="0" fontId="2" fillId="0" borderId="0" xfId="52" applyFont="1" applyFill="1" applyBorder="1" applyAlignment="1">
      <alignment horizontal="center" wrapText="1"/>
      <protection/>
    </xf>
    <xf numFmtId="173" fontId="2" fillId="0" borderId="0" xfId="52" applyNumberFormat="1" applyFont="1" applyFill="1" applyBorder="1" applyAlignment="1">
      <alignment wrapText="1"/>
      <protection/>
    </xf>
    <xf numFmtId="172" fontId="4" fillId="0" borderId="10" xfId="0" applyNumberFormat="1" applyFont="1" applyFill="1" applyBorder="1" applyAlignment="1">
      <alignment horizontal="right"/>
    </xf>
    <xf numFmtId="172" fontId="2" fillId="0" borderId="10" xfId="0" applyNumberFormat="1" applyFont="1" applyFill="1" applyBorder="1" applyAlignment="1">
      <alignment horizontal="right"/>
    </xf>
    <xf numFmtId="172" fontId="4" fillId="0" borderId="10" xfId="52" applyNumberFormat="1" applyFont="1" applyFill="1" applyBorder="1" applyAlignment="1">
      <alignment horizontal="right"/>
      <protection/>
    </xf>
    <xf numFmtId="172" fontId="2" fillId="0" borderId="10" xfId="52" applyNumberFormat="1" applyFont="1" applyFill="1" applyBorder="1" applyAlignment="1">
      <alignment horizontal="right"/>
      <protection/>
    </xf>
    <xf numFmtId="172" fontId="4" fillId="0" borderId="10" xfId="0" applyNumberFormat="1" applyFont="1" applyBorder="1" applyAlignment="1">
      <alignment horizontal="center" wrapText="1"/>
    </xf>
    <xf numFmtId="172" fontId="2" fillId="0" borderId="10" xfId="0" applyNumberFormat="1" applyFont="1" applyBorder="1" applyAlignment="1">
      <alignment horizontal="center" wrapText="1"/>
    </xf>
    <xf numFmtId="172" fontId="2" fillId="0" borderId="10" xfId="0" applyNumberFormat="1" applyFont="1" applyBorder="1" applyAlignment="1">
      <alignment horizontal="right" wrapText="1"/>
    </xf>
    <xf numFmtId="0" fontId="46" fillId="0" borderId="0" xfId="0" applyFont="1" applyAlignment="1">
      <alignment/>
    </xf>
    <xf numFmtId="0" fontId="4" fillId="0" borderId="10" xfId="52" applyFont="1" applyFill="1" applyBorder="1" applyAlignment="1">
      <alignment horizontal="center" vertical="center"/>
      <protection/>
    </xf>
    <xf numFmtId="2" fontId="4" fillId="0" borderId="10" xfId="52" applyNumberFormat="1" applyFont="1" applyFill="1" applyBorder="1" applyAlignment="1">
      <alignment horizontal="center" wrapText="1"/>
      <protection/>
    </xf>
    <xf numFmtId="0" fontId="2" fillId="0" borderId="10" xfId="52" applyFont="1" applyBorder="1" applyAlignment="1">
      <alignment wrapText="1"/>
      <protection/>
    </xf>
    <xf numFmtId="172" fontId="2" fillId="0" borderId="10" xfId="52" applyNumberFormat="1" applyFont="1" applyFill="1" applyBorder="1" applyAlignment="1">
      <alignment/>
      <protection/>
    </xf>
    <xf numFmtId="0" fontId="4" fillId="0" borderId="10" xfId="52" applyFont="1" applyFill="1" applyBorder="1" applyAlignment="1">
      <alignment horizontal="left"/>
      <protection/>
    </xf>
    <xf numFmtId="172" fontId="4" fillId="0" borderId="10" xfId="52" applyNumberFormat="1" applyFont="1" applyFill="1" applyBorder="1" applyAlignment="1">
      <alignment/>
      <protection/>
    </xf>
    <xf numFmtId="3" fontId="45" fillId="0" borderId="10" xfId="0" applyNumberFormat="1" applyFont="1" applyFill="1" applyBorder="1" applyAlignment="1">
      <alignment horizontal="center" wrapText="1"/>
    </xf>
    <xf numFmtId="0" fontId="2" fillId="0" borderId="10" xfId="0" applyFont="1" applyFill="1" applyBorder="1" applyAlignment="1">
      <alignment horizontal="justify" wrapText="1"/>
    </xf>
    <xf numFmtId="3" fontId="2" fillId="0" borderId="10" xfId="0" applyNumberFormat="1" applyFont="1" applyBorder="1" applyAlignment="1">
      <alignment horizontal="center" wrapText="1"/>
    </xf>
    <xf numFmtId="0" fontId="2" fillId="0" borderId="10" xfId="0" applyFont="1" applyBorder="1" applyAlignment="1">
      <alignment horizontal="justify" wrapText="1"/>
    </xf>
    <xf numFmtId="0" fontId="9" fillId="0" borderId="10" xfId="0" applyFont="1" applyBorder="1" applyAlignment="1">
      <alignment horizontal="justify" vertical="top" wrapText="1"/>
    </xf>
    <xf numFmtId="0" fontId="10" fillId="0" borderId="10" xfId="0" applyFont="1" applyBorder="1" applyAlignment="1">
      <alignment horizontal="justify" vertical="top" wrapText="1"/>
    </xf>
    <xf numFmtId="3" fontId="45" fillId="0" borderId="10" xfId="0" applyNumberFormat="1" applyFont="1" applyFill="1" applyBorder="1" applyAlignment="1">
      <alignment horizontal="left" wrapText="1"/>
    </xf>
    <xf numFmtId="3" fontId="2" fillId="0" borderId="10" xfId="0" applyNumberFormat="1" applyFont="1" applyBorder="1" applyAlignment="1">
      <alignment horizontal="left" wrapText="1"/>
    </xf>
    <xf numFmtId="0" fontId="9" fillId="0" borderId="10" xfId="0" applyFont="1" applyBorder="1" applyAlignment="1">
      <alignment vertical="top" wrapText="1"/>
    </xf>
    <xf numFmtId="0" fontId="9" fillId="0" borderId="10" xfId="0" applyFont="1" applyFill="1" applyBorder="1" applyAlignment="1">
      <alignment wrapText="1"/>
    </xf>
    <xf numFmtId="172" fontId="2" fillId="33" borderId="12" xfId="0" applyNumberFormat="1" applyFont="1" applyFill="1" applyBorder="1" applyAlignment="1">
      <alignment horizontal="right" vertical="center" wrapText="1"/>
    </xf>
    <xf numFmtId="172" fontId="2" fillId="0" borderId="12" xfId="0" applyNumberFormat="1" applyFont="1" applyFill="1" applyBorder="1" applyAlignment="1">
      <alignment horizontal="right" vertical="center" wrapText="1"/>
    </xf>
    <xf numFmtId="0" fontId="2" fillId="0" borderId="0" xfId="0" applyFont="1" applyAlignment="1">
      <alignment horizontal="right" wrapText="1"/>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10" xfId="0" applyFont="1" applyBorder="1" applyAlignment="1">
      <alignment horizontal="center" wrapText="1"/>
    </xf>
    <xf numFmtId="0" fontId="2" fillId="0" borderId="0" xfId="0" applyFont="1" applyAlignment="1">
      <alignment horizontal="justify" wrapText="1"/>
    </xf>
    <xf numFmtId="0" fontId="2" fillId="0" borderId="0" xfId="0" applyFont="1" applyAlignment="1">
      <alignment horizontal="justify"/>
    </xf>
    <xf numFmtId="0" fontId="47" fillId="0" borderId="0" xfId="0" applyFont="1" applyAlignment="1">
      <alignment horizontal="right" wrapText="1"/>
    </xf>
    <xf numFmtId="0" fontId="4" fillId="0" borderId="10" xfId="0" applyFont="1" applyBorder="1" applyAlignment="1">
      <alignment horizontal="center" vertical="top" wrapText="1"/>
    </xf>
    <xf numFmtId="0" fontId="4" fillId="0" borderId="0" xfId="0" applyFont="1" applyAlignment="1">
      <alignment horizontal="center" wrapText="1"/>
    </xf>
    <xf numFmtId="0" fontId="4" fillId="0" borderId="0" xfId="0" applyFont="1" applyAlignment="1">
      <alignment horizontal="center"/>
    </xf>
    <xf numFmtId="0" fontId="6" fillId="0" borderId="0" xfId="0" applyFont="1" applyAlignment="1">
      <alignment horizontal="center"/>
    </xf>
    <xf numFmtId="0" fontId="4" fillId="0" borderId="0" xfId="0" applyFont="1" applyFill="1" applyAlignment="1">
      <alignment horizontal="center"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4" fontId="2" fillId="0" borderId="13" xfId="0" applyNumberFormat="1" applyFont="1" applyFill="1" applyBorder="1" applyAlignment="1">
      <alignment horizontal="center" vertical="top" wrapText="1"/>
    </xf>
    <xf numFmtId="4" fontId="2" fillId="0" borderId="14" xfId="0" applyNumberFormat="1" applyFont="1" applyFill="1" applyBorder="1" applyAlignment="1">
      <alignment horizontal="center" vertical="top" wrapText="1"/>
    </xf>
    <xf numFmtId="0" fontId="2" fillId="0" borderId="0" xfId="0" applyFont="1" applyFill="1" applyAlignment="1">
      <alignment horizontal="right" wrapText="1"/>
    </xf>
    <xf numFmtId="0" fontId="47" fillId="0" borderId="0" xfId="0" applyFont="1" applyFill="1" applyAlignment="1">
      <alignment horizontal="right" wrapText="1"/>
    </xf>
    <xf numFmtId="0" fontId="4" fillId="0" borderId="0" xfId="52" applyFont="1" applyFill="1" applyBorder="1" applyAlignment="1">
      <alignment horizontal="center"/>
      <protection/>
    </xf>
    <xf numFmtId="0" fontId="4" fillId="0" borderId="0" xfId="52" applyFont="1" applyFill="1" applyBorder="1" applyAlignment="1">
      <alignment horizontal="center" wrapText="1"/>
      <protection/>
    </xf>
    <xf numFmtId="0" fontId="2" fillId="0" borderId="0" xfId="52" applyFont="1" applyFill="1" applyBorder="1" applyAlignment="1">
      <alignment horizontal="right" wrapText="1"/>
      <protection/>
    </xf>
    <xf numFmtId="0" fontId="2" fillId="0" borderId="0" xfId="52" applyFont="1" applyAlignment="1">
      <alignment horizontal="right" wrapText="1"/>
      <protection/>
    </xf>
    <xf numFmtId="0" fontId="47" fillId="0" borderId="0" xfId="52" applyFont="1" applyAlignment="1">
      <alignment horizontal="right" wrapText="1"/>
      <protection/>
    </xf>
    <xf numFmtId="0" fontId="2" fillId="0" borderId="15" xfId="52" applyFont="1" applyFill="1" applyBorder="1" applyAlignment="1">
      <alignment horizontal="right" wrapText="1"/>
      <protection/>
    </xf>
    <xf numFmtId="0" fontId="4" fillId="0" borderId="11" xfId="52" applyFont="1" applyFill="1" applyBorder="1" applyAlignment="1">
      <alignment horizontal="center" vertical="center" wrapText="1"/>
      <protection/>
    </xf>
    <xf numFmtId="0" fontId="4" fillId="0" borderId="12" xfId="52" applyFont="1" applyFill="1" applyBorder="1" applyAlignment="1">
      <alignment horizontal="center" vertical="center" wrapText="1"/>
      <protection/>
    </xf>
    <xf numFmtId="4" fontId="4" fillId="0" borderId="10" xfId="52" applyNumberFormat="1" applyFont="1" applyFill="1" applyBorder="1" applyAlignment="1">
      <alignment horizontal="center" vertical="center" wrapText="1"/>
      <protection/>
    </xf>
    <xf numFmtId="4" fontId="4" fillId="0" borderId="11" xfId="52" applyNumberFormat="1" applyFont="1" applyFill="1" applyBorder="1" applyAlignment="1">
      <alignment horizontal="center" vertical="center" wrapText="1"/>
      <protection/>
    </xf>
    <xf numFmtId="4" fontId="4" fillId="0" borderId="12" xfId="52" applyNumberFormat="1" applyFont="1" applyFill="1" applyBorder="1" applyAlignment="1">
      <alignment horizontal="center" vertical="center" wrapText="1"/>
      <protection/>
    </xf>
    <xf numFmtId="0" fontId="4" fillId="0" borderId="11" xfId="52" applyFont="1" applyFill="1" applyBorder="1" applyAlignment="1">
      <alignment horizontal="center" wrapText="1"/>
      <protection/>
    </xf>
    <xf numFmtId="0" fontId="4" fillId="0" borderId="12" xfId="52" applyFont="1" applyFill="1" applyBorder="1" applyAlignment="1">
      <alignment horizontal="center" wrapText="1"/>
      <protection/>
    </xf>
    <xf numFmtId="4" fontId="4" fillId="0" borderId="11" xfId="52" applyNumberFormat="1" applyFont="1" applyFill="1" applyBorder="1" applyAlignment="1">
      <alignment horizontal="center" wrapText="1"/>
      <protection/>
    </xf>
    <xf numFmtId="4" fontId="4" fillId="0" borderId="12" xfId="52" applyNumberFormat="1" applyFont="1" applyFill="1" applyBorder="1" applyAlignment="1">
      <alignment horizontal="center" wrapText="1"/>
      <protection/>
    </xf>
    <xf numFmtId="0" fontId="4" fillId="0" borderId="0" xfId="52" applyFont="1" applyAlignment="1">
      <alignment horizontal="center" vertical="center" wrapText="1"/>
      <protection/>
    </xf>
    <xf numFmtId="0" fontId="2" fillId="0" borderId="0" xfId="52" applyFont="1" applyAlignment="1">
      <alignment horizontal="right"/>
      <protection/>
    </xf>
    <xf numFmtId="0" fontId="4" fillId="0" borderId="10" xfId="52" applyFont="1" applyFill="1" applyBorder="1" applyAlignment="1">
      <alignment horizontal="center" vertical="center"/>
      <protection/>
    </xf>
    <xf numFmtId="2" fontId="4" fillId="0" borderId="13" xfId="52" applyNumberFormat="1" applyFont="1" applyFill="1" applyBorder="1" applyAlignment="1">
      <alignment horizontal="center" vertical="center" wrapText="1"/>
      <protection/>
    </xf>
    <xf numFmtId="2" fontId="4" fillId="0" borderId="14" xfId="52" applyNumberFormat="1" applyFont="1" applyFill="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62"/>
  <sheetViews>
    <sheetView zoomScale="70" zoomScaleNormal="70" zoomScalePageLayoutView="0" workbookViewId="0" topLeftCell="A1">
      <selection activeCell="B16" sqref="B16"/>
    </sheetView>
  </sheetViews>
  <sheetFormatPr defaultColWidth="9.140625" defaultRowHeight="15"/>
  <cols>
    <col min="1" max="1" width="11.00390625" style="14" customWidth="1"/>
    <col min="2" max="2" width="31.7109375" style="17" customWidth="1"/>
    <col min="3" max="3" width="56.28125" style="14" customWidth="1"/>
    <col min="4" max="16384" width="9.140625" style="14" customWidth="1"/>
  </cols>
  <sheetData>
    <row r="1" spans="1:3" s="6" customFormat="1" ht="18">
      <c r="A1" s="116" t="s">
        <v>3</v>
      </c>
      <c r="B1" s="116"/>
      <c r="C1" s="116"/>
    </row>
    <row r="2" spans="1:3" s="6" customFormat="1" ht="18.75" customHeight="1">
      <c r="A2" s="116" t="s">
        <v>168</v>
      </c>
      <c r="B2" s="116"/>
      <c r="C2" s="116"/>
    </row>
    <row r="3" spans="1:3" s="6" customFormat="1" ht="18.75" customHeight="1">
      <c r="A3" s="116" t="s">
        <v>2</v>
      </c>
      <c r="B3" s="116"/>
      <c r="C3" s="116"/>
    </row>
    <row r="4" spans="1:3" s="6" customFormat="1" ht="18.75" customHeight="1">
      <c r="A4" s="122" t="s">
        <v>215</v>
      </c>
      <c r="B4" s="122"/>
      <c r="C4" s="122"/>
    </row>
    <row r="5" spans="1:3" s="6" customFormat="1" ht="18.75" customHeight="1">
      <c r="A5" s="116" t="s">
        <v>169</v>
      </c>
      <c r="B5" s="116"/>
      <c r="C5" s="116"/>
    </row>
    <row r="6" spans="1:3" s="6" customFormat="1" ht="18.75" customHeight="1">
      <c r="A6" s="116" t="s">
        <v>2</v>
      </c>
      <c r="B6" s="116"/>
      <c r="C6" s="116"/>
    </row>
    <row r="7" spans="1:3" s="6" customFormat="1" ht="18.75" customHeight="1">
      <c r="A7" s="116" t="s">
        <v>216</v>
      </c>
      <c r="B7" s="116"/>
      <c r="C7" s="116"/>
    </row>
    <row r="8" spans="1:3" ht="88.5" customHeight="1">
      <c r="A8" s="117" t="s">
        <v>171</v>
      </c>
      <c r="B8" s="118"/>
      <c r="C8" s="118"/>
    </row>
    <row r="10" spans="1:3" ht="37.5" customHeight="1">
      <c r="A10" s="119" t="s">
        <v>8</v>
      </c>
      <c r="B10" s="119"/>
      <c r="C10" s="119" t="s">
        <v>9</v>
      </c>
    </row>
    <row r="11" spans="1:3" ht="72">
      <c r="A11" s="15" t="s">
        <v>10</v>
      </c>
      <c r="B11" s="15" t="s">
        <v>264</v>
      </c>
      <c r="C11" s="119"/>
    </row>
    <row r="12" spans="1:3" ht="18">
      <c r="A12" s="16">
        <v>1</v>
      </c>
      <c r="B12" s="16">
        <v>2</v>
      </c>
      <c r="C12" s="16">
        <v>3</v>
      </c>
    </row>
    <row r="13" spans="1:3" ht="69">
      <c r="A13" s="8">
        <v>791</v>
      </c>
      <c r="B13" s="8"/>
      <c r="C13" s="4" t="s">
        <v>172</v>
      </c>
    </row>
    <row r="14" spans="1:3" ht="113.25" customHeight="1">
      <c r="A14" s="10">
        <v>791</v>
      </c>
      <c r="B14" s="11" t="s">
        <v>4</v>
      </c>
      <c r="C14" s="13" t="s">
        <v>233</v>
      </c>
    </row>
    <row r="15" spans="1:3" ht="54">
      <c r="A15" s="10">
        <v>791</v>
      </c>
      <c r="B15" s="11" t="s">
        <v>82</v>
      </c>
      <c r="C15" s="13" t="s">
        <v>234</v>
      </c>
    </row>
    <row r="16" spans="1:3" ht="79.5" customHeight="1">
      <c r="A16" s="10">
        <v>791</v>
      </c>
      <c r="B16" s="11" t="s">
        <v>83</v>
      </c>
      <c r="C16" s="13" t="s">
        <v>84</v>
      </c>
    </row>
    <row r="17" spans="1:3" ht="54">
      <c r="A17" s="10">
        <v>791</v>
      </c>
      <c r="B17" s="11" t="s">
        <v>85</v>
      </c>
      <c r="C17" s="13" t="s">
        <v>86</v>
      </c>
    </row>
    <row r="18" spans="1:3" ht="54">
      <c r="A18" s="10">
        <v>791</v>
      </c>
      <c r="B18" s="11" t="s">
        <v>87</v>
      </c>
      <c r="C18" s="13" t="s">
        <v>42</v>
      </c>
    </row>
    <row r="19" spans="1:3" ht="36">
      <c r="A19" s="10">
        <v>791</v>
      </c>
      <c r="B19" s="11" t="s">
        <v>88</v>
      </c>
      <c r="C19" s="13" t="s">
        <v>89</v>
      </c>
    </row>
    <row r="20" spans="1:3" ht="144">
      <c r="A20" s="10">
        <v>791</v>
      </c>
      <c r="B20" s="11" t="s">
        <v>235</v>
      </c>
      <c r="C20" s="13" t="s">
        <v>236</v>
      </c>
    </row>
    <row r="21" spans="1:3" ht="72">
      <c r="A21" s="10">
        <v>791</v>
      </c>
      <c r="B21" s="11" t="s">
        <v>237</v>
      </c>
      <c r="C21" s="13" t="s">
        <v>238</v>
      </c>
    </row>
    <row r="22" spans="1:3" ht="108">
      <c r="A22" s="10">
        <v>791</v>
      </c>
      <c r="B22" s="11" t="s">
        <v>239</v>
      </c>
      <c r="C22" s="13" t="s">
        <v>240</v>
      </c>
    </row>
    <row r="23" spans="1:3" ht="72">
      <c r="A23" s="10">
        <v>791</v>
      </c>
      <c r="B23" s="11" t="s">
        <v>241</v>
      </c>
      <c r="C23" s="13" t="s">
        <v>242</v>
      </c>
    </row>
    <row r="24" spans="1:3" ht="72">
      <c r="A24" s="10">
        <v>791</v>
      </c>
      <c r="B24" s="11" t="s">
        <v>243</v>
      </c>
      <c r="C24" s="13" t="s">
        <v>244</v>
      </c>
    </row>
    <row r="25" spans="1:3" ht="108">
      <c r="A25" s="10">
        <v>791</v>
      </c>
      <c r="B25" s="11" t="s">
        <v>245</v>
      </c>
      <c r="C25" s="13" t="s">
        <v>246</v>
      </c>
    </row>
    <row r="26" spans="1:3" ht="36">
      <c r="A26" s="10">
        <v>791</v>
      </c>
      <c r="B26" s="11" t="s">
        <v>90</v>
      </c>
      <c r="C26" s="13" t="s">
        <v>91</v>
      </c>
    </row>
    <row r="27" spans="1:3" ht="36">
      <c r="A27" s="10">
        <v>791</v>
      </c>
      <c r="B27" s="11" t="s">
        <v>92</v>
      </c>
      <c r="C27" s="13" t="s">
        <v>43</v>
      </c>
    </row>
    <row r="28" spans="1:3" ht="36">
      <c r="A28" s="10">
        <v>791</v>
      </c>
      <c r="B28" s="11" t="s">
        <v>204</v>
      </c>
      <c r="C28" s="13" t="s">
        <v>93</v>
      </c>
    </row>
    <row r="29" spans="1:3" ht="18">
      <c r="A29" s="10">
        <v>791</v>
      </c>
      <c r="B29" s="11" t="s">
        <v>5</v>
      </c>
      <c r="C29" s="13" t="s">
        <v>6</v>
      </c>
    </row>
    <row r="30" spans="1:3" ht="174">
      <c r="A30" s="8"/>
      <c r="B30" s="11"/>
      <c r="C30" s="4" t="s">
        <v>208</v>
      </c>
    </row>
    <row r="31" spans="1:3" ht="75.75" customHeight="1">
      <c r="A31" s="10"/>
      <c r="B31" s="11" t="s">
        <v>94</v>
      </c>
      <c r="C31" s="13" t="s">
        <v>95</v>
      </c>
    </row>
    <row r="32" spans="1:3" ht="54">
      <c r="A32" s="10"/>
      <c r="B32" s="11" t="s">
        <v>96</v>
      </c>
      <c r="C32" s="13" t="s">
        <v>97</v>
      </c>
    </row>
    <row r="33" spans="1:3" ht="108">
      <c r="A33" s="10"/>
      <c r="B33" s="11" t="s">
        <v>98</v>
      </c>
      <c r="C33" s="13" t="s">
        <v>99</v>
      </c>
    </row>
    <row r="34" spans="1:3" ht="74.25" customHeight="1">
      <c r="A34" s="10"/>
      <c r="B34" s="11" t="s">
        <v>100</v>
      </c>
      <c r="C34" s="13" t="s">
        <v>101</v>
      </c>
    </row>
    <row r="35" spans="1:3" ht="72">
      <c r="A35" s="10"/>
      <c r="B35" s="11" t="s">
        <v>102</v>
      </c>
      <c r="C35" s="13" t="s">
        <v>103</v>
      </c>
    </row>
    <row r="36" spans="1:3" ht="54">
      <c r="A36" s="10"/>
      <c r="B36" s="11" t="s">
        <v>85</v>
      </c>
      <c r="C36" s="13" t="s">
        <v>86</v>
      </c>
    </row>
    <row r="37" spans="1:3" ht="54">
      <c r="A37" s="10"/>
      <c r="B37" s="11" t="s">
        <v>87</v>
      </c>
      <c r="C37" s="13" t="s">
        <v>42</v>
      </c>
    </row>
    <row r="38" spans="1:3" ht="36">
      <c r="A38" s="10"/>
      <c r="B38" s="11" t="s">
        <v>88</v>
      </c>
      <c r="C38" s="13" t="s">
        <v>89</v>
      </c>
    </row>
    <row r="39" spans="1:3" ht="36">
      <c r="A39" s="10"/>
      <c r="B39" s="11" t="s">
        <v>104</v>
      </c>
      <c r="C39" s="13" t="s">
        <v>105</v>
      </c>
    </row>
    <row r="40" spans="1:3" ht="90">
      <c r="A40" s="10"/>
      <c r="B40" s="11" t="s">
        <v>106</v>
      </c>
      <c r="C40" s="13" t="s">
        <v>107</v>
      </c>
    </row>
    <row r="41" spans="1:3" ht="90">
      <c r="A41" s="10"/>
      <c r="B41" s="11" t="s">
        <v>108</v>
      </c>
      <c r="C41" s="13" t="s">
        <v>109</v>
      </c>
    </row>
    <row r="42" spans="1:3" ht="36">
      <c r="A42" s="10"/>
      <c r="B42" s="11" t="s">
        <v>110</v>
      </c>
      <c r="C42" s="13" t="s">
        <v>111</v>
      </c>
    </row>
    <row r="43" spans="1:3" ht="54">
      <c r="A43" s="10"/>
      <c r="B43" s="11" t="s">
        <v>112</v>
      </c>
      <c r="C43" s="13" t="s">
        <v>113</v>
      </c>
    </row>
    <row r="44" spans="1:3" ht="108">
      <c r="A44" s="10"/>
      <c r="B44" s="11" t="s">
        <v>247</v>
      </c>
      <c r="C44" s="13" t="s">
        <v>248</v>
      </c>
    </row>
    <row r="45" spans="1:3" ht="126">
      <c r="A45" s="10"/>
      <c r="B45" s="11" t="s">
        <v>249</v>
      </c>
      <c r="C45" s="13" t="s">
        <v>250</v>
      </c>
    </row>
    <row r="46" spans="1:3" ht="108">
      <c r="A46" s="10"/>
      <c r="B46" s="11" t="s">
        <v>251</v>
      </c>
      <c r="C46" s="13" t="s">
        <v>252</v>
      </c>
    </row>
    <row r="47" spans="1:3" ht="72">
      <c r="A47" s="10"/>
      <c r="B47" s="11" t="s">
        <v>253</v>
      </c>
      <c r="C47" s="13" t="s">
        <v>254</v>
      </c>
    </row>
    <row r="48" spans="1:3" ht="252">
      <c r="A48" s="10"/>
      <c r="B48" s="11" t="s">
        <v>255</v>
      </c>
      <c r="C48" s="13" t="s">
        <v>256</v>
      </c>
    </row>
    <row r="49" spans="1:3" ht="216">
      <c r="A49" s="10"/>
      <c r="B49" s="11" t="s">
        <v>257</v>
      </c>
      <c r="C49" s="13" t="s">
        <v>258</v>
      </c>
    </row>
    <row r="50" spans="1:3" ht="162">
      <c r="A50" s="10"/>
      <c r="B50" s="11" t="s">
        <v>259</v>
      </c>
      <c r="C50" s="13" t="s">
        <v>260</v>
      </c>
    </row>
    <row r="51" spans="1:3" ht="108">
      <c r="A51" s="10"/>
      <c r="B51" s="11" t="s">
        <v>261</v>
      </c>
      <c r="C51" s="13" t="s">
        <v>262</v>
      </c>
    </row>
    <row r="52" spans="1:3" ht="36">
      <c r="A52" s="10"/>
      <c r="B52" s="11" t="s">
        <v>90</v>
      </c>
      <c r="C52" s="13" t="s">
        <v>91</v>
      </c>
    </row>
    <row r="53" spans="1:3" ht="108">
      <c r="A53" s="10"/>
      <c r="B53" s="11" t="s">
        <v>205</v>
      </c>
      <c r="C53" s="13" t="s">
        <v>119</v>
      </c>
    </row>
    <row r="54" spans="1:3" ht="36">
      <c r="A54" s="10"/>
      <c r="B54" s="11" t="s">
        <v>92</v>
      </c>
      <c r="C54" s="13" t="s">
        <v>43</v>
      </c>
    </row>
    <row r="55" spans="1:3" ht="75.75" customHeight="1">
      <c r="A55" s="10"/>
      <c r="B55" s="11" t="s">
        <v>206</v>
      </c>
      <c r="C55" s="13" t="s">
        <v>159</v>
      </c>
    </row>
    <row r="56" spans="1:3" ht="103.5" customHeight="1">
      <c r="A56" s="10"/>
      <c r="B56" s="11" t="s">
        <v>207</v>
      </c>
      <c r="C56" s="13" t="s">
        <v>160</v>
      </c>
    </row>
    <row r="57" spans="1:3" ht="18">
      <c r="A57" s="10"/>
      <c r="B57" s="11" t="s">
        <v>5</v>
      </c>
      <c r="C57" s="13" t="s">
        <v>7</v>
      </c>
    </row>
    <row r="58" ht="14.25" hidden="1">
      <c r="B58" s="14"/>
    </row>
    <row r="59" ht="14.25" hidden="1">
      <c r="B59" s="14"/>
    </row>
    <row r="60" ht="14.25" hidden="1">
      <c r="B60" s="14"/>
    </row>
    <row r="61" ht="14.25" hidden="1">
      <c r="B61" s="14"/>
    </row>
    <row r="62" spans="1:3" ht="381" customHeight="1">
      <c r="A62" s="120" t="s">
        <v>263</v>
      </c>
      <c r="B62" s="121"/>
      <c r="C62" s="121"/>
    </row>
  </sheetData>
  <sheetProtection/>
  <mergeCells count="11">
    <mergeCell ref="A6:C6"/>
    <mergeCell ref="A7:C7"/>
    <mergeCell ref="A8:C8"/>
    <mergeCell ref="A10:B10"/>
    <mergeCell ref="C10:C11"/>
    <mergeCell ref="A62:C62"/>
    <mergeCell ref="A1:C1"/>
    <mergeCell ref="A2:C2"/>
    <mergeCell ref="A3:C3"/>
    <mergeCell ref="A4:C4"/>
    <mergeCell ref="A5:C5"/>
  </mergeCells>
  <printOptions/>
  <pageMargins left="0.7086614173228347" right="0.5118110236220472" top="0.35433070866141736" bottom="0.35433070866141736" header="0.31496062992125984" footer="0.31496062992125984"/>
  <pageSetup fitToHeight="10" fitToWidth="1" horizontalDpi="180" verticalDpi="18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F58"/>
  <sheetViews>
    <sheetView zoomScale="80" zoomScaleNormal="80" zoomScalePageLayoutView="0" workbookViewId="0" topLeftCell="A16">
      <selection activeCell="L9" sqref="L9"/>
    </sheetView>
  </sheetViews>
  <sheetFormatPr defaultColWidth="14.421875" defaultRowHeight="15"/>
  <cols>
    <col min="1" max="1" width="55.7109375" style="56" customWidth="1"/>
    <col min="2" max="2" width="7.8515625" style="88" customWidth="1"/>
    <col min="3" max="3" width="19.8515625" style="55" customWidth="1"/>
    <col min="4" max="4" width="8.28125" style="55" customWidth="1"/>
    <col min="5" max="5" width="12.8515625" style="75" customWidth="1"/>
    <col min="6" max="6" width="11.421875" style="78" customWidth="1"/>
    <col min="7" max="251" width="9.140625" style="55" customWidth="1"/>
    <col min="252" max="252" width="55.7109375" style="55" customWidth="1"/>
    <col min="253" max="253" width="13.00390625" style="55" customWidth="1"/>
    <col min="254" max="254" width="12.00390625" style="55" customWidth="1"/>
    <col min="255" max="255" width="8.28125" style="55" customWidth="1"/>
    <col min="256" max="16384" width="14.421875" style="55" customWidth="1"/>
  </cols>
  <sheetData>
    <row r="1" spans="1:6" s="54" customFormat="1" ht="18">
      <c r="A1" s="137" t="s">
        <v>76</v>
      </c>
      <c r="B1" s="137"/>
      <c r="C1" s="137"/>
      <c r="D1" s="137"/>
      <c r="E1" s="137"/>
      <c r="F1" s="137"/>
    </row>
    <row r="2" spans="1:6" s="54" customFormat="1" ht="18">
      <c r="A2" s="137" t="s">
        <v>178</v>
      </c>
      <c r="B2" s="137"/>
      <c r="C2" s="137"/>
      <c r="D2" s="137"/>
      <c r="E2" s="137"/>
      <c r="F2" s="137"/>
    </row>
    <row r="3" spans="1:6" s="54" customFormat="1" ht="18">
      <c r="A3" s="137" t="s">
        <v>2</v>
      </c>
      <c r="B3" s="137"/>
      <c r="C3" s="137"/>
      <c r="D3" s="137"/>
      <c r="E3" s="137"/>
      <c r="F3" s="137"/>
    </row>
    <row r="4" spans="1:6" s="54" customFormat="1" ht="18">
      <c r="A4" s="122" t="s">
        <v>215</v>
      </c>
      <c r="B4" s="122"/>
      <c r="C4" s="122"/>
      <c r="D4" s="122"/>
      <c r="E4" s="122"/>
      <c r="F4" s="122"/>
    </row>
    <row r="5" spans="1:6" s="54" customFormat="1" ht="18">
      <c r="A5" s="137" t="s">
        <v>179</v>
      </c>
      <c r="B5" s="137"/>
      <c r="C5" s="137"/>
      <c r="D5" s="137"/>
      <c r="E5" s="137"/>
      <c r="F5" s="137"/>
    </row>
    <row r="6" spans="1:6" s="54" customFormat="1" ht="18">
      <c r="A6" s="137" t="s">
        <v>2</v>
      </c>
      <c r="B6" s="137"/>
      <c r="C6" s="137"/>
      <c r="D6" s="137"/>
      <c r="E6" s="137"/>
      <c r="F6" s="137"/>
    </row>
    <row r="7" spans="1:6" s="54" customFormat="1" ht="18">
      <c r="A7" s="137" t="s">
        <v>216</v>
      </c>
      <c r="B7" s="137"/>
      <c r="C7" s="137"/>
      <c r="D7" s="137"/>
      <c r="E7" s="137"/>
      <c r="F7" s="137"/>
    </row>
    <row r="8" spans="1:5" ht="18">
      <c r="A8" s="134"/>
      <c r="B8" s="134"/>
      <c r="C8" s="134"/>
      <c r="D8" s="134"/>
      <c r="E8" s="134"/>
    </row>
    <row r="9" spans="1:6" ht="63" customHeight="1">
      <c r="A9" s="135" t="s">
        <v>229</v>
      </c>
      <c r="B9" s="135"/>
      <c r="C9" s="135"/>
      <c r="D9" s="135"/>
      <c r="E9" s="135"/>
      <c r="F9" s="135"/>
    </row>
    <row r="10" spans="1:6" s="56" customFormat="1" ht="18">
      <c r="A10" s="139"/>
      <c r="B10" s="139"/>
      <c r="C10" s="139"/>
      <c r="D10" s="139"/>
      <c r="E10" s="139"/>
      <c r="F10" s="139"/>
    </row>
    <row r="11" spans="1:6" s="56" customFormat="1" ht="34.5" customHeight="1">
      <c r="A11" s="140" t="s">
        <v>51</v>
      </c>
      <c r="B11" s="140" t="s">
        <v>80</v>
      </c>
      <c r="C11" s="140" t="s">
        <v>53</v>
      </c>
      <c r="D11" s="140" t="s">
        <v>54</v>
      </c>
      <c r="E11" s="142" t="s">
        <v>81</v>
      </c>
      <c r="F11" s="142"/>
    </row>
    <row r="12" spans="1:6" s="56" customFormat="1" ht="18">
      <c r="A12" s="141"/>
      <c r="B12" s="141"/>
      <c r="C12" s="141"/>
      <c r="D12" s="141"/>
      <c r="E12" s="79" t="s">
        <v>165</v>
      </c>
      <c r="F12" s="79" t="s">
        <v>218</v>
      </c>
    </row>
    <row r="13" spans="1:6" s="56" customFormat="1" ht="18">
      <c r="A13" s="80">
        <v>1</v>
      </c>
      <c r="B13" s="80">
        <v>2</v>
      </c>
      <c r="C13" s="80">
        <v>3</v>
      </c>
      <c r="D13" s="80">
        <v>4</v>
      </c>
      <c r="E13" s="86">
        <v>5</v>
      </c>
      <c r="F13" s="86" t="s">
        <v>202</v>
      </c>
    </row>
    <row r="14" spans="1:6" s="56" customFormat="1" ht="18">
      <c r="A14" s="12" t="s">
        <v>17</v>
      </c>
      <c r="B14" s="87"/>
      <c r="C14" s="58"/>
      <c r="D14" s="58"/>
      <c r="E14" s="33">
        <f>E16+E19+E25+E28+E32+E36+E40+E43+E52+E57</f>
        <v>6287</v>
      </c>
      <c r="F14" s="33">
        <f>F16+F19+F25+F28+F32+F36+F40+F43+F52+F57</f>
        <v>6288.7</v>
      </c>
    </row>
    <row r="15" spans="1:6" s="56" customFormat="1" ht="46.5">
      <c r="A15" s="112" t="s">
        <v>186</v>
      </c>
      <c r="B15" s="87">
        <v>791</v>
      </c>
      <c r="C15" s="58"/>
      <c r="D15" s="58"/>
      <c r="E15" s="62">
        <f>E16+E20+E25+E28+E32+E36+E40+E43+E57</f>
        <v>6186.3</v>
      </c>
      <c r="F15" s="62">
        <f>F16+F19+F25+F28+F32+F36+F40+F43+F57</f>
        <v>6188</v>
      </c>
    </row>
    <row r="16" spans="1:6" s="56" customFormat="1" ht="62.25" customHeight="1">
      <c r="A16" s="112" t="s">
        <v>180</v>
      </c>
      <c r="B16" s="87">
        <v>791</v>
      </c>
      <c r="C16" s="57" t="s">
        <v>152</v>
      </c>
      <c r="D16" s="58"/>
      <c r="E16" s="50">
        <f>E17</f>
        <v>737.4</v>
      </c>
      <c r="F16" s="50">
        <f>F17</f>
        <v>737.4</v>
      </c>
    </row>
    <row r="17" spans="1:6" s="56" customFormat="1" ht="18">
      <c r="A17" s="11" t="s">
        <v>142</v>
      </c>
      <c r="B17" s="87">
        <v>791</v>
      </c>
      <c r="C17" s="60" t="s">
        <v>153</v>
      </c>
      <c r="D17" s="15"/>
      <c r="E17" s="34">
        <f>E18</f>
        <v>737.4</v>
      </c>
      <c r="F17" s="34">
        <f>F18</f>
        <v>737.4</v>
      </c>
    </row>
    <row r="18" spans="1:6" s="56" customFormat="1" ht="95.25" customHeight="1">
      <c r="A18" s="11" t="s">
        <v>58</v>
      </c>
      <c r="B18" s="80">
        <v>791</v>
      </c>
      <c r="C18" s="60" t="s">
        <v>153</v>
      </c>
      <c r="D18" s="15">
        <v>100</v>
      </c>
      <c r="E18" s="34">
        <v>737.4</v>
      </c>
      <c r="F18" s="34">
        <v>737.4</v>
      </c>
    </row>
    <row r="19" spans="1:6" s="56" customFormat="1" ht="75.75" customHeight="1">
      <c r="A19" s="11" t="s">
        <v>61</v>
      </c>
      <c r="B19" s="80">
        <v>791</v>
      </c>
      <c r="C19" s="15"/>
      <c r="D19" s="15"/>
      <c r="E19" s="34">
        <f>E20</f>
        <v>2182.6</v>
      </c>
      <c r="F19" s="34">
        <f>F20</f>
        <v>2182.6</v>
      </c>
    </row>
    <row r="20" spans="1:6" s="56" customFormat="1" ht="63.75" customHeight="1">
      <c r="A20" s="112" t="s">
        <v>181</v>
      </c>
      <c r="B20" s="80">
        <v>730</v>
      </c>
      <c r="C20" s="57" t="s">
        <v>152</v>
      </c>
      <c r="D20" s="58"/>
      <c r="E20" s="50">
        <f>E21</f>
        <v>2182.6</v>
      </c>
      <c r="F20" s="50">
        <f>F21</f>
        <v>2182.6</v>
      </c>
    </row>
    <row r="21" spans="1:6" s="56" customFormat="1" ht="36">
      <c r="A21" s="11" t="s">
        <v>57</v>
      </c>
      <c r="B21" s="87">
        <v>791</v>
      </c>
      <c r="C21" s="60" t="s">
        <v>154</v>
      </c>
      <c r="D21" s="15"/>
      <c r="E21" s="34">
        <f>E22+E23+E24</f>
        <v>2182.6</v>
      </c>
      <c r="F21" s="34">
        <f>F22+F23+F24</f>
        <v>2182.6</v>
      </c>
    </row>
    <row r="22" spans="1:6" s="83" customFormat="1" ht="97.5" customHeight="1">
      <c r="A22" s="11" t="s">
        <v>58</v>
      </c>
      <c r="B22" s="80">
        <v>791</v>
      </c>
      <c r="C22" s="60" t="s">
        <v>154</v>
      </c>
      <c r="D22" s="15">
        <v>100</v>
      </c>
      <c r="E22" s="34">
        <v>1134</v>
      </c>
      <c r="F22" s="34">
        <v>1134</v>
      </c>
    </row>
    <row r="23" spans="1:6" s="56" customFormat="1" ht="36">
      <c r="A23" s="11" t="s">
        <v>59</v>
      </c>
      <c r="B23" s="80">
        <v>791</v>
      </c>
      <c r="C23" s="60" t="s">
        <v>154</v>
      </c>
      <c r="D23" s="15">
        <v>200</v>
      </c>
      <c r="E23" s="34">
        <v>903</v>
      </c>
      <c r="F23" s="34">
        <v>903</v>
      </c>
    </row>
    <row r="24" spans="1:6" s="56" customFormat="1" ht="18">
      <c r="A24" s="11" t="s">
        <v>60</v>
      </c>
      <c r="B24" s="87">
        <v>791</v>
      </c>
      <c r="C24" s="60" t="s">
        <v>154</v>
      </c>
      <c r="D24" s="15">
        <v>800</v>
      </c>
      <c r="E24" s="34">
        <v>145.6</v>
      </c>
      <c r="F24" s="34">
        <v>145.6</v>
      </c>
    </row>
    <row r="25" spans="1:6" s="56" customFormat="1" ht="18">
      <c r="A25" s="112" t="s">
        <v>65</v>
      </c>
      <c r="B25" s="80">
        <v>791</v>
      </c>
      <c r="C25" s="58">
        <v>9900000000</v>
      </c>
      <c r="D25" s="58"/>
      <c r="E25" s="50">
        <f>E26</f>
        <v>1</v>
      </c>
      <c r="F25" s="50">
        <f>F26</f>
        <v>1</v>
      </c>
    </row>
    <row r="26" spans="1:6" s="56" customFormat="1" ht="18">
      <c r="A26" s="11" t="s">
        <v>66</v>
      </c>
      <c r="B26" s="80">
        <v>791</v>
      </c>
      <c r="C26" s="15">
        <v>9900007500</v>
      </c>
      <c r="D26" s="15"/>
      <c r="E26" s="34">
        <f>E27</f>
        <v>1</v>
      </c>
      <c r="F26" s="34">
        <f>F27</f>
        <v>1</v>
      </c>
    </row>
    <row r="27" spans="1:6" s="63" customFormat="1" ht="18">
      <c r="A27" s="11" t="s">
        <v>60</v>
      </c>
      <c r="B27" s="80">
        <v>791</v>
      </c>
      <c r="C27" s="15">
        <v>9900007500</v>
      </c>
      <c r="D27" s="15">
        <v>800</v>
      </c>
      <c r="E27" s="34">
        <v>1</v>
      </c>
      <c r="F27" s="34">
        <v>1</v>
      </c>
    </row>
    <row r="28" spans="1:6" s="63" customFormat="1" ht="30.75">
      <c r="A28" s="112" t="s">
        <v>157</v>
      </c>
      <c r="B28" s="87">
        <v>791</v>
      </c>
      <c r="C28" s="58"/>
      <c r="D28" s="58"/>
      <c r="E28" s="50">
        <f>SUM(E30:E31)</f>
        <v>1308</v>
      </c>
      <c r="F28" s="50">
        <f>SUM(F30:F31)</f>
        <v>1308</v>
      </c>
    </row>
    <row r="29" spans="1:6" s="63" customFormat="1" ht="54">
      <c r="A29" s="11" t="s">
        <v>163</v>
      </c>
      <c r="B29" s="80">
        <v>791</v>
      </c>
      <c r="C29" s="58"/>
      <c r="D29" s="58"/>
      <c r="E29" s="50">
        <f>SUM(E30:E31)</f>
        <v>1308</v>
      </c>
      <c r="F29" s="50">
        <f>SUM(F30:F31)</f>
        <v>1308</v>
      </c>
    </row>
    <row r="30" spans="1:6" ht="36">
      <c r="A30" s="11" t="s">
        <v>59</v>
      </c>
      <c r="B30" s="80">
        <v>791</v>
      </c>
      <c r="C30" s="15">
        <v>1200002040</v>
      </c>
      <c r="D30" s="15">
        <v>200</v>
      </c>
      <c r="E30" s="34">
        <v>989.2</v>
      </c>
      <c r="F30" s="34">
        <v>989.2</v>
      </c>
    </row>
    <row r="31" spans="1:6" ht="18">
      <c r="A31" s="11" t="s">
        <v>60</v>
      </c>
      <c r="B31" s="80">
        <v>791</v>
      </c>
      <c r="C31" s="15">
        <v>1200092360</v>
      </c>
      <c r="D31" s="15">
        <v>800</v>
      </c>
      <c r="E31" s="34">
        <v>318.8</v>
      </c>
      <c r="F31" s="34">
        <v>318.8</v>
      </c>
    </row>
    <row r="32" spans="1:6" ht="18">
      <c r="A32" s="112" t="s">
        <v>65</v>
      </c>
      <c r="B32" s="80">
        <v>791</v>
      </c>
      <c r="C32" s="58">
        <v>9900000000</v>
      </c>
      <c r="D32" s="58"/>
      <c r="E32" s="50">
        <f>E33</f>
        <v>78.3</v>
      </c>
      <c r="F32" s="50">
        <f>F33</f>
        <v>78.3</v>
      </c>
    </row>
    <row r="33" spans="1:6" ht="72">
      <c r="A33" s="11" t="s">
        <v>132</v>
      </c>
      <c r="B33" s="87">
        <v>791</v>
      </c>
      <c r="C33" s="15">
        <v>9900051180</v>
      </c>
      <c r="D33" s="15"/>
      <c r="E33" s="34">
        <f>SUM(E34:E35)</f>
        <v>78.3</v>
      </c>
      <c r="F33" s="34">
        <f>SUM(F34:F35)</f>
        <v>78.3</v>
      </c>
    </row>
    <row r="34" spans="1:6" ht="18">
      <c r="A34" s="11" t="s">
        <v>75</v>
      </c>
      <c r="B34" s="80">
        <v>791</v>
      </c>
      <c r="C34" s="15">
        <v>9900051180</v>
      </c>
      <c r="D34" s="15">
        <v>100</v>
      </c>
      <c r="E34" s="26">
        <v>75.8</v>
      </c>
      <c r="F34" s="26">
        <v>75.8</v>
      </c>
    </row>
    <row r="35" spans="1:6" ht="18">
      <c r="A35" s="11" t="s">
        <v>75</v>
      </c>
      <c r="B35" s="80">
        <v>791</v>
      </c>
      <c r="C35" s="15">
        <v>9900051180</v>
      </c>
      <c r="D35" s="15">
        <v>200</v>
      </c>
      <c r="E35" s="26">
        <v>2.5</v>
      </c>
      <c r="F35" s="26">
        <v>2.5</v>
      </c>
    </row>
    <row r="36" spans="1:6" s="63" customFormat="1" ht="62.25">
      <c r="A36" s="112" t="s">
        <v>184</v>
      </c>
      <c r="B36" s="87">
        <v>791</v>
      </c>
      <c r="C36" s="58">
        <v>1600000000</v>
      </c>
      <c r="D36" s="58"/>
      <c r="E36" s="50">
        <f>E37</f>
        <v>245.2</v>
      </c>
      <c r="F36" s="50">
        <f>F37</f>
        <v>245.2</v>
      </c>
    </row>
    <row r="37" spans="1:6" ht="36">
      <c r="A37" s="11" t="s">
        <v>135</v>
      </c>
      <c r="B37" s="80">
        <v>791</v>
      </c>
      <c r="C37" s="15">
        <v>1600024300</v>
      </c>
      <c r="D37" s="15"/>
      <c r="E37" s="34">
        <f>E38+E39</f>
        <v>245.2</v>
      </c>
      <c r="F37" s="34">
        <f>F38+F39</f>
        <v>245.2</v>
      </c>
    </row>
    <row r="38" spans="1:6" ht="93" customHeight="1">
      <c r="A38" s="11" t="s">
        <v>58</v>
      </c>
      <c r="B38" s="80">
        <v>791</v>
      </c>
      <c r="C38" s="15">
        <v>1600024300</v>
      </c>
      <c r="D38" s="15">
        <v>100</v>
      </c>
      <c r="E38" s="34">
        <v>140.4</v>
      </c>
      <c r="F38" s="34">
        <v>140.4</v>
      </c>
    </row>
    <row r="39" spans="1:6" s="63" customFormat="1" ht="36">
      <c r="A39" s="11" t="s">
        <v>59</v>
      </c>
      <c r="B39" s="80">
        <v>791</v>
      </c>
      <c r="C39" s="15">
        <v>1600024300</v>
      </c>
      <c r="D39" s="15">
        <v>200</v>
      </c>
      <c r="E39" s="34">
        <v>104.8</v>
      </c>
      <c r="F39" s="34">
        <v>104.8</v>
      </c>
    </row>
    <row r="40" spans="1:6" ht="47.25">
      <c r="A40" s="113" t="s">
        <v>167</v>
      </c>
      <c r="B40" s="80">
        <v>791</v>
      </c>
      <c r="C40" s="58">
        <v>2100000000</v>
      </c>
      <c r="D40" s="58"/>
      <c r="E40" s="50">
        <f>E41</f>
        <v>370</v>
      </c>
      <c r="F40" s="50">
        <f>F41</f>
        <v>370</v>
      </c>
    </row>
    <row r="41" spans="1:6" ht="18">
      <c r="A41" s="11" t="s">
        <v>136</v>
      </c>
      <c r="B41" s="87">
        <v>791</v>
      </c>
      <c r="C41" s="15">
        <v>2100003150</v>
      </c>
      <c r="D41" s="15"/>
      <c r="E41" s="34">
        <f>E42</f>
        <v>370</v>
      </c>
      <c r="F41" s="34">
        <f>F42</f>
        <v>370</v>
      </c>
    </row>
    <row r="42" spans="1:6" ht="36">
      <c r="A42" s="11" t="s">
        <v>59</v>
      </c>
      <c r="B42" s="80">
        <v>791</v>
      </c>
      <c r="C42" s="15">
        <v>2100003150</v>
      </c>
      <c r="D42" s="15">
        <v>200</v>
      </c>
      <c r="E42" s="34">
        <v>370</v>
      </c>
      <c r="F42" s="34">
        <v>370</v>
      </c>
    </row>
    <row r="43" spans="1:6" s="63" customFormat="1" ht="78">
      <c r="A43" s="112" t="s">
        <v>185</v>
      </c>
      <c r="B43" s="80">
        <v>791</v>
      </c>
      <c r="C43" s="58">
        <v>2000000000</v>
      </c>
      <c r="D43" s="58"/>
      <c r="E43" s="50">
        <f>E44+E50</f>
        <v>1119.8</v>
      </c>
      <c r="F43" s="50">
        <f>F44+F50</f>
        <v>979.5</v>
      </c>
    </row>
    <row r="44" spans="1:6" ht="18">
      <c r="A44" s="11" t="s">
        <v>72</v>
      </c>
      <c r="B44" s="80">
        <v>791</v>
      </c>
      <c r="C44" s="84"/>
      <c r="D44" s="84"/>
      <c r="E44" s="34">
        <f>E45+E49</f>
        <v>619.8</v>
      </c>
      <c r="F44" s="34">
        <f>F45+F49</f>
        <v>479.5</v>
      </c>
    </row>
    <row r="45" spans="1:6" ht="36">
      <c r="A45" s="11" t="s">
        <v>74</v>
      </c>
      <c r="B45" s="87">
        <v>791</v>
      </c>
      <c r="C45" s="15">
        <v>2000006050</v>
      </c>
      <c r="D45" s="15"/>
      <c r="E45" s="34">
        <f>SUM(E46:E48)</f>
        <v>609.8</v>
      </c>
      <c r="F45" s="34">
        <f>SUM(F46:F48)</f>
        <v>469.5</v>
      </c>
    </row>
    <row r="46" spans="1:6" ht="94.5" customHeight="1">
      <c r="A46" s="11" t="s">
        <v>58</v>
      </c>
      <c r="B46" s="80">
        <v>791</v>
      </c>
      <c r="C46" s="15">
        <v>2000006050</v>
      </c>
      <c r="D46" s="15">
        <v>100</v>
      </c>
      <c r="E46" s="34">
        <v>256.5</v>
      </c>
      <c r="F46" s="34">
        <v>256.5</v>
      </c>
    </row>
    <row r="47" spans="1:6" s="63" customFormat="1" ht="36">
      <c r="A47" s="11" t="s">
        <v>59</v>
      </c>
      <c r="B47" s="80">
        <v>791</v>
      </c>
      <c r="C47" s="15">
        <v>2000006050</v>
      </c>
      <c r="D47" s="15">
        <v>200</v>
      </c>
      <c r="E47" s="34">
        <v>350.9</v>
      </c>
      <c r="F47" s="34">
        <v>210.6</v>
      </c>
    </row>
    <row r="48" spans="1:6" s="63" customFormat="1" ht="18">
      <c r="A48" s="11" t="s">
        <v>60</v>
      </c>
      <c r="B48" s="80">
        <v>791</v>
      </c>
      <c r="C48" s="15">
        <v>2000006050</v>
      </c>
      <c r="D48" s="15">
        <v>800</v>
      </c>
      <c r="E48" s="34">
        <v>2.4</v>
      </c>
      <c r="F48" s="34">
        <v>2.4</v>
      </c>
    </row>
    <row r="49" spans="1:6" s="63" customFormat="1" ht="36">
      <c r="A49" s="11" t="s">
        <v>59</v>
      </c>
      <c r="B49" s="80">
        <v>791</v>
      </c>
      <c r="C49" s="15">
        <v>2000006400</v>
      </c>
      <c r="D49" s="15">
        <v>200</v>
      </c>
      <c r="E49" s="34">
        <v>10</v>
      </c>
      <c r="F49" s="34">
        <v>10</v>
      </c>
    </row>
    <row r="50" spans="1:6" ht="36">
      <c r="A50" s="67" t="s">
        <v>155</v>
      </c>
      <c r="B50" s="80">
        <v>791</v>
      </c>
      <c r="C50" s="15">
        <v>2000074040</v>
      </c>
      <c r="D50" s="15"/>
      <c r="E50" s="34">
        <f>E51</f>
        <v>500</v>
      </c>
      <c r="F50" s="34">
        <f>F51</f>
        <v>500</v>
      </c>
    </row>
    <row r="51" spans="1:6" ht="36">
      <c r="A51" s="11" t="s">
        <v>59</v>
      </c>
      <c r="B51" s="80">
        <v>791</v>
      </c>
      <c r="C51" s="15">
        <v>2000074040</v>
      </c>
      <c r="D51" s="15">
        <v>200</v>
      </c>
      <c r="E51" s="34">
        <v>500</v>
      </c>
      <c r="F51" s="34">
        <v>500</v>
      </c>
    </row>
    <row r="52" spans="1:6" s="71" customFormat="1" ht="18">
      <c r="A52" s="68" t="s">
        <v>187</v>
      </c>
      <c r="B52" s="87">
        <v>791</v>
      </c>
      <c r="C52" s="69"/>
      <c r="D52" s="69"/>
      <c r="E52" s="90">
        <v>100.7</v>
      </c>
      <c r="F52" s="90">
        <v>100.7</v>
      </c>
    </row>
    <row r="53" spans="1:6" s="71" customFormat="1" ht="63">
      <c r="A53" s="113" t="s">
        <v>188</v>
      </c>
      <c r="B53" s="80">
        <v>791</v>
      </c>
      <c r="C53" s="69" t="s">
        <v>190</v>
      </c>
      <c r="D53" s="69"/>
      <c r="E53" s="91">
        <v>100.7</v>
      </c>
      <c r="F53" s="91">
        <v>100.7</v>
      </c>
    </row>
    <row r="54" spans="1:6" s="71" customFormat="1" ht="18">
      <c r="A54" s="64" t="s">
        <v>191</v>
      </c>
      <c r="B54" s="80">
        <v>791</v>
      </c>
      <c r="C54" s="65"/>
      <c r="D54" s="65"/>
      <c r="E54" s="91">
        <v>100.7</v>
      </c>
      <c r="F54" s="91">
        <v>100.7</v>
      </c>
    </row>
    <row r="55" spans="1:6" s="71" customFormat="1" ht="18">
      <c r="A55" s="64" t="s">
        <v>192</v>
      </c>
      <c r="B55" s="80">
        <v>791</v>
      </c>
      <c r="C55" s="65" t="s">
        <v>193</v>
      </c>
      <c r="D55" s="65"/>
      <c r="E55" s="91">
        <v>100.7</v>
      </c>
      <c r="F55" s="91">
        <v>100.7</v>
      </c>
    </row>
    <row r="56" spans="1:6" s="71" customFormat="1" ht="36">
      <c r="A56" s="64" t="s">
        <v>194</v>
      </c>
      <c r="B56" s="80">
        <v>791</v>
      </c>
      <c r="C56" s="65" t="s">
        <v>193</v>
      </c>
      <c r="D56" s="65" t="s">
        <v>195</v>
      </c>
      <c r="E56" s="91">
        <v>100.7</v>
      </c>
      <c r="F56" s="91">
        <v>100.7</v>
      </c>
    </row>
    <row r="57" spans="1:6" ht="18">
      <c r="A57" s="81" t="s">
        <v>77</v>
      </c>
      <c r="B57" s="80">
        <v>999</v>
      </c>
      <c r="C57" s="76">
        <v>999999999</v>
      </c>
      <c r="D57" s="76"/>
      <c r="E57" s="92">
        <f>E58</f>
        <v>144</v>
      </c>
      <c r="F57" s="92">
        <f>F58</f>
        <v>286</v>
      </c>
    </row>
    <row r="58" spans="1:6" ht="18">
      <c r="A58" s="82" t="s">
        <v>78</v>
      </c>
      <c r="B58" s="80">
        <v>999</v>
      </c>
      <c r="C58" s="77">
        <v>999999999</v>
      </c>
      <c r="D58" s="77">
        <v>999</v>
      </c>
      <c r="E58" s="93">
        <v>144</v>
      </c>
      <c r="F58" s="93">
        <v>286</v>
      </c>
    </row>
  </sheetData>
  <sheetProtection/>
  <mergeCells count="15">
    <mergeCell ref="A6:F6"/>
    <mergeCell ref="A1:F1"/>
    <mergeCell ref="A2:F2"/>
    <mergeCell ref="A3:F3"/>
    <mergeCell ref="A5:F5"/>
    <mergeCell ref="A4:F4"/>
    <mergeCell ref="A7:F7"/>
    <mergeCell ref="A8:E8"/>
    <mergeCell ref="A9:F9"/>
    <mergeCell ref="A10:F10"/>
    <mergeCell ref="A11:A12"/>
    <mergeCell ref="B11:B12"/>
    <mergeCell ref="C11:C12"/>
    <mergeCell ref="D11:D12"/>
    <mergeCell ref="E11:F11"/>
  </mergeCells>
  <printOptions/>
  <pageMargins left="0.8267716535433072" right="0.2362204724409449" top="0.1968503937007874" bottom="0.1968503937007874" header="0.2755905511811024" footer="0.5118110236220472"/>
  <pageSetup fitToHeight="5"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dimension ref="A1:B13"/>
  <sheetViews>
    <sheetView zoomScale="80" zoomScaleNormal="80" zoomScalePageLayoutView="0" workbookViewId="0" topLeftCell="A1">
      <selection activeCell="G12" sqref="G12"/>
    </sheetView>
  </sheetViews>
  <sheetFormatPr defaultColWidth="9.140625" defaultRowHeight="15"/>
  <cols>
    <col min="1" max="1" width="69.00390625" style="97" customWidth="1"/>
    <col min="2" max="2" width="17.28125" style="97" customWidth="1"/>
    <col min="3" max="16384" width="9.140625" style="97" customWidth="1"/>
  </cols>
  <sheetData>
    <row r="1" spans="1:2" ht="18">
      <c r="A1" s="150" t="s">
        <v>79</v>
      </c>
      <c r="B1" s="150"/>
    </row>
    <row r="2" spans="1:2" ht="18">
      <c r="A2" s="137" t="s">
        <v>178</v>
      </c>
      <c r="B2" s="137"/>
    </row>
    <row r="3" spans="1:2" ht="18">
      <c r="A3" s="137" t="s">
        <v>2</v>
      </c>
      <c r="B3" s="137"/>
    </row>
    <row r="4" spans="1:2" ht="18">
      <c r="A4" s="138" t="s">
        <v>215</v>
      </c>
      <c r="B4" s="138"/>
    </row>
    <row r="5" spans="1:2" ht="18">
      <c r="A5" s="137" t="s">
        <v>179</v>
      </c>
      <c r="B5" s="137"/>
    </row>
    <row r="6" spans="1:2" ht="18">
      <c r="A6" s="137" t="s">
        <v>2</v>
      </c>
      <c r="B6" s="137"/>
    </row>
    <row r="7" spans="1:2" ht="18">
      <c r="A7" s="137" t="s">
        <v>216</v>
      </c>
      <c r="B7" s="137"/>
    </row>
    <row r="8" spans="1:2" ht="18">
      <c r="A8" s="1"/>
      <c r="B8" s="1"/>
    </row>
    <row r="9" spans="1:2" ht="97.5" customHeight="1">
      <c r="A9" s="149" t="s">
        <v>230</v>
      </c>
      <c r="B9" s="149"/>
    </row>
    <row r="10" spans="1:2" ht="18">
      <c r="A10" s="2"/>
      <c r="B10" s="3"/>
    </row>
    <row r="11" spans="1:2" ht="35.25">
      <c r="A11" s="98" t="s">
        <v>197</v>
      </c>
      <c r="B11" s="99" t="s">
        <v>198</v>
      </c>
    </row>
    <row r="12" spans="1:2" ht="43.5" customHeight="1">
      <c r="A12" s="100" t="s">
        <v>214</v>
      </c>
      <c r="B12" s="93">
        <v>100.7</v>
      </c>
    </row>
    <row r="13" spans="1:2" ht="18">
      <c r="A13" s="102" t="s">
        <v>199</v>
      </c>
      <c r="B13" s="92">
        <f>SUM(B11:B12)</f>
        <v>100.7</v>
      </c>
    </row>
  </sheetData>
  <sheetProtection/>
  <mergeCells count="8">
    <mergeCell ref="A7:B7"/>
    <mergeCell ref="A9:B9"/>
    <mergeCell ref="A1:B1"/>
    <mergeCell ref="A2:B2"/>
    <mergeCell ref="A3:B3"/>
    <mergeCell ref="A4:B4"/>
    <mergeCell ref="A5:B5"/>
    <mergeCell ref="A6:B6"/>
  </mergeCells>
  <printOptions/>
  <pageMargins left="0.7086614173228347" right="0.5118110236220472" top="0.7480314960629921" bottom="0.7480314960629921" header="0.31496062992125984" footer="0.31496062992125984"/>
  <pageSetup horizontalDpi="180" verticalDpi="180" orientation="portrait" paperSize="9" r:id="rId1"/>
</worksheet>
</file>

<file path=xl/worksheets/sheet12.xml><?xml version="1.0" encoding="utf-8"?>
<worksheet xmlns="http://schemas.openxmlformats.org/spreadsheetml/2006/main" xmlns:r="http://schemas.openxmlformats.org/officeDocument/2006/relationships">
  <dimension ref="A1:C14"/>
  <sheetViews>
    <sheetView zoomScale="80" zoomScaleNormal="80" zoomScalePageLayoutView="0" workbookViewId="0" topLeftCell="A1">
      <selection activeCell="J13" sqref="J13"/>
    </sheetView>
  </sheetViews>
  <sheetFormatPr defaultColWidth="9.140625" defaultRowHeight="15"/>
  <cols>
    <col min="1" max="1" width="62.28125" style="97" customWidth="1"/>
    <col min="2" max="3" width="15.8515625" style="97" customWidth="1"/>
    <col min="4" max="16384" width="9.140625" style="97" customWidth="1"/>
  </cols>
  <sheetData>
    <row r="1" spans="1:3" ht="18">
      <c r="A1" s="150" t="s">
        <v>196</v>
      </c>
      <c r="B1" s="150"/>
      <c r="C1" s="150"/>
    </row>
    <row r="2" spans="1:3" ht="18">
      <c r="A2" s="137" t="s">
        <v>178</v>
      </c>
      <c r="B2" s="137"/>
      <c r="C2" s="137"/>
    </row>
    <row r="3" spans="1:3" ht="18">
      <c r="A3" s="137" t="s">
        <v>2</v>
      </c>
      <c r="B3" s="137"/>
      <c r="C3" s="137"/>
    </row>
    <row r="4" spans="1:3" ht="18">
      <c r="A4" s="138" t="s">
        <v>215</v>
      </c>
      <c r="B4" s="138"/>
      <c r="C4" s="138"/>
    </row>
    <row r="5" spans="1:3" ht="18">
      <c r="A5" s="137" t="s">
        <v>179</v>
      </c>
      <c r="B5" s="137"/>
      <c r="C5" s="137"/>
    </row>
    <row r="6" spans="1:3" ht="18">
      <c r="A6" s="137" t="s">
        <v>2</v>
      </c>
      <c r="B6" s="137"/>
      <c r="C6" s="137"/>
    </row>
    <row r="7" spans="1:3" ht="18">
      <c r="A7" s="137" t="s">
        <v>216</v>
      </c>
      <c r="B7" s="137"/>
      <c r="C7" s="137"/>
    </row>
    <row r="8" spans="1:2" ht="18">
      <c r="A8" s="1"/>
      <c r="B8" s="1"/>
    </row>
    <row r="9" spans="1:3" ht="98.25" customHeight="1">
      <c r="A9" s="149" t="s">
        <v>231</v>
      </c>
      <c r="B9" s="149"/>
      <c r="C9" s="149"/>
    </row>
    <row r="10" spans="1:2" ht="18">
      <c r="A10" s="2"/>
      <c r="B10" s="3"/>
    </row>
    <row r="11" spans="1:3" ht="18">
      <c r="A11" s="151" t="s">
        <v>197</v>
      </c>
      <c r="B11" s="152" t="s">
        <v>198</v>
      </c>
      <c r="C11" s="153"/>
    </row>
    <row r="12" spans="1:3" ht="22.5" customHeight="1">
      <c r="A12" s="151"/>
      <c r="B12" s="99" t="s">
        <v>164</v>
      </c>
      <c r="C12" s="99" t="s">
        <v>165</v>
      </c>
    </row>
    <row r="13" spans="1:3" ht="39.75" customHeight="1">
      <c r="A13" s="100" t="s">
        <v>214</v>
      </c>
      <c r="B13" s="101">
        <v>100.7</v>
      </c>
      <c r="C13" s="101">
        <v>100.7</v>
      </c>
    </row>
    <row r="14" spans="1:3" ht="18">
      <c r="A14" s="102" t="s">
        <v>199</v>
      </c>
      <c r="B14" s="103">
        <f>SUM(B11:B13)</f>
        <v>100.7</v>
      </c>
      <c r="C14" s="103">
        <f>SUM(C11:C13)</f>
        <v>100.7</v>
      </c>
    </row>
  </sheetData>
  <sheetProtection/>
  <mergeCells count="10">
    <mergeCell ref="A7:C7"/>
    <mergeCell ref="A9:C9"/>
    <mergeCell ref="A11:A12"/>
    <mergeCell ref="B11:C11"/>
    <mergeCell ref="A1:C1"/>
    <mergeCell ref="A2:C2"/>
    <mergeCell ref="A3:C3"/>
    <mergeCell ref="A4:C4"/>
    <mergeCell ref="A5:C5"/>
    <mergeCell ref="A6:C6"/>
  </mergeCells>
  <printOptions/>
  <pageMargins left="0.7086614173228347" right="0.5118110236220472" top="0.7480314960629921" bottom="0.7480314960629921" header="0.31496062992125984" footer="0.31496062992125984"/>
  <pageSetup horizontalDpi="180" verticalDpi="18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zoomScale="70" zoomScaleNormal="70" zoomScalePageLayoutView="0" workbookViewId="0" topLeftCell="A1">
      <selection activeCell="A9" sqref="A9"/>
    </sheetView>
  </sheetViews>
  <sheetFormatPr defaultColWidth="9.140625" defaultRowHeight="15"/>
  <cols>
    <col min="1" max="1" width="15.28125" style="7" customWidth="1"/>
    <col min="2" max="2" width="31.7109375" style="7" customWidth="1"/>
    <col min="3" max="3" width="56.28125" style="7" customWidth="1"/>
    <col min="4" max="16384" width="9.140625" style="7" customWidth="1"/>
  </cols>
  <sheetData>
    <row r="1" spans="1:3" s="6" customFormat="1" ht="18">
      <c r="A1" s="116" t="s">
        <v>11</v>
      </c>
      <c r="B1" s="116"/>
      <c r="C1" s="116"/>
    </row>
    <row r="2" spans="1:3" s="6" customFormat="1" ht="18">
      <c r="A2" s="116" t="s">
        <v>168</v>
      </c>
      <c r="B2" s="116"/>
      <c r="C2" s="116"/>
    </row>
    <row r="3" spans="1:3" s="6" customFormat="1" ht="18">
      <c r="A3" s="116" t="s">
        <v>2</v>
      </c>
      <c r="B3" s="116"/>
      <c r="C3" s="116"/>
    </row>
    <row r="4" spans="1:3" s="6" customFormat="1" ht="18.75" customHeight="1">
      <c r="A4" s="122" t="s">
        <v>215</v>
      </c>
      <c r="B4" s="122"/>
      <c r="C4" s="122"/>
    </row>
    <row r="5" spans="1:3" s="6" customFormat="1" ht="18">
      <c r="A5" s="116" t="s">
        <v>170</v>
      </c>
      <c r="B5" s="116"/>
      <c r="C5" s="116"/>
    </row>
    <row r="6" spans="1:3" s="6" customFormat="1" ht="18">
      <c r="A6" s="116" t="s">
        <v>2</v>
      </c>
      <c r="B6" s="116"/>
      <c r="C6" s="116"/>
    </row>
    <row r="7" spans="1:3" s="6" customFormat="1" ht="18.75" customHeight="1">
      <c r="A7" s="116" t="s">
        <v>216</v>
      </c>
      <c r="B7" s="116"/>
      <c r="C7" s="116"/>
    </row>
    <row r="8" spans="1:3" ht="109.5" customHeight="1">
      <c r="A8" s="124" t="s">
        <v>265</v>
      </c>
      <c r="B8" s="125"/>
      <c r="C8" s="125"/>
    </row>
    <row r="10" spans="1:3" ht="18">
      <c r="A10" s="123" t="s">
        <v>14</v>
      </c>
      <c r="B10" s="123"/>
      <c r="C10" s="123" t="s">
        <v>173</v>
      </c>
    </row>
    <row r="11" spans="1:3" ht="18">
      <c r="A11" s="123"/>
      <c r="B11" s="123"/>
      <c r="C11" s="123"/>
    </row>
    <row r="12" spans="1:3" ht="156">
      <c r="A12" s="8" t="s">
        <v>13</v>
      </c>
      <c r="B12" s="8" t="s">
        <v>174</v>
      </c>
      <c r="C12" s="123"/>
    </row>
    <row r="13" spans="1:3" ht="18">
      <c r="A13" s="10">
        <v>1</v>
      </c>
      <c r="B13" s="10">
        <v>2</v>
      </c>
      <c r="C13" s="10">
        <v>3</v>
      </c>
    </row>
    <row r="14" spans="1:3" ht="69">
      <c r="A14" s="9">
        <v>791</v>
      </c>
      <c r="B14" s="12"/>
      <c r="C14" s="4" t="s">
        <v>175</v>
      </c>
    </row>
    <row r="15" spans="1:3" ht="47.25" customHeight="1">
      <c r="A15" s="10">
        <v>791</v>
      </c>
      <c r="B15" s="11" t="s">
        <v>114</v>
      </c>
      <c r="C15" s="13" t="s">
        <v>116</v>
      </c>
    </row>
    <row r="16" spans="1:3" ht="50.25" customHeight="1">
      <c r="A16" s="10">
        <v>791</v>
      </c>
      <c r="B16" s="11" t="s">
        <v>115</v>
      </c>
      <c r="C16" s="13" t="s">
        <v>117</v>
      </c>
    </row>
  </sheetData>
  <sheetProtection/>
  <mergeCells count="10">
    <mergeCell ref="C10:C12"/>
    <mergeCell ref="A10:B11"/>
    <mergeCell ref="A7:C7"/>
    <mergeCell ref="A8:C8"/>
    <mergeCell ref="A1:C1"/>
    <mergeCell ref="A2:C2"/>
    <mergeCell ref="A3:C3"/>
    <mergeCell ref="A4:C4"/>
    <mergeCell ref="A5:C5"/>
    <mergeCell ref="A6:C6"/>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93" r:id="rId1"/>
</worksheet>
</file>

<file path=xl/worksheets/sheet3.xml><?xml version="1.0" encoding="utf-8"?>
<worksheet xmlns="http://schemas.openxmlformats.org/spreadsheetml/2006/main" xmlns:r="http://schemas.openxmlformats.org/officeDocument/2006/relationships">
  <dimension ref="A1:G42"/>
  <sheetViews>
    <sheetView zoomScale="80" zoomScaleNormal="80" zoomScalePageLayoutView="0" workbookViewId="0" topLeftCell="A31">
      <selection activeCell="C38" sqref="C38"/>
    </sheetView>
  </sheetViews>
  <sheetFormatPr defaultColWidth="28.28125" defaultRowHeight="15"/>
  <cols>
    <col min="1" max="1" width="28.7109375" style="24" customWidth="1"/>
    <col min="2" max="2" width="58.7109375" style="18" customWidth="1"/>
    <col min="3" max="3" width="16.28125" style="27" customWidth="1"/>
    <col min="4" max="6" width="9.140625" style="18" customWidth="1"/>
    <col min="7" max="7" width="10.7109375" style="18" customWidth="1"/>
    <col min="8" max="255" width="9.140625" style="18" customWidth="1"/>
    <col min="256" max="16384" width="28.28125" style="18" customWidth="1"/>
  </cols>
  <sheetData>
    <row r="1" spans="1:3" s="6" customFormat="1" ht="18">
      <c r="A1" s="116" t="s">
        <v>12</v>
      </c>
      <c r="B1" s="116"/>
      <c r="C1" s="116"/>
    </row>
    <row r="2" spans="1:3" s="6" customFormat="1" ht="18">
      <c r="A2" s="116" t="s">
        <v>168</v>
      </c>
      <c r="B2" s="116"/>
      <c r="C2" s="116"/>
    </row>
    <row r="3" spans="1:3" s="6" customFormat="1" ht="18">
      <c r="A3" s="116" t="s">
        <v>2</v>
      </c>
      <c r="B3" s="116"/>
      <c r="C3" s="116"/>
    </row>
    <row r="4" spans="1:3" s="6" customFormat="1" ht="18.75" customHeight="1">
      <c r="A4" s="122" t="s">
        <v>215</v>
      </c>
      <c r="B4" s="122"/>
      <c r="C4" s="122"/>
    </row>
    <row r="5" spans="1:3" s="6" customFormat="1" ht="18">
      <c r="A5" s="116" t="s">
        <v>170</v>
      </c>
      <c r="B5" s="116"/>
      <c r="C5" s="116"/>
    </row>
    <row r="6" spans="1:3" s="6" customFormat="1" ht="18">
      <c r="A6" s="116" t="s">
        <v>2</v>
      </c>
      <c r="B6" s="116"/>
      <c r="C6" s="116"/>
    </row>
    <row r="7" spans="1:3" s="6" customFormat="1" ht="18.75" customHeight="1">
      <c r="A7" s="116" t="s">
        <v>216</v>
      </c>
      <c r="B7" s="116"/>
      <c r="C7" s="116"/>
    </row>
    <row r="8" spans="1:3" s="6" customFormat="1" ht="18">
      <c r="A8" s="30"/>
      <c r="B8" s="5"/>
      <c r="C8" s="5"/>
    </row>
    <row r="9" spans="1:3" ht="75.75" customHeight="1">
      <c r="A9" s="124" t="s">
        <v>219</v>
      </c>
      <c r="B9" s="124"/>
      <c r="C9" s="124"/>
    </row>
    <row r="10" spans="1:3" ht="126">
      <c r="A10" s="10" t="s">
        <v>14</v>
      </c>
      <c r="B10" s="10" t="s">
        <v>16</v>
      </c>
      <c r="C10" s="19" t="s">
        <v>47</v>
      </c>
    </row>
    <row r="11" spans="1:3" ht="18">
      <c r="A11" s="8">
        <v>1</v>
      </c>
      <c r="B11" s="8">
        <v>2</v>
      </c>
      <c r="C11" s="20">
        <v>3</v>
      </c>
    </row>
    <row r="12" spans="1:3" ht="18">
      <c r="A12" s="8"/>
      <c r="B12" s="4" t="s">
        <v>17</v>
      </c>
      <c r="C12" s="33">
        <f>C13+C36</f>
        <v>6485.4</v>
      </c>
    </row>
    <row r="13" spans="1:3" ht="26.25" customHeight="1">
      <c r="A13" s="31" t="s">
        <v>18</v>
      </c>
      <c r="B13" s="108" t="s">
        <v>19</v>
      </c>
      <c r="C13" s="33">
        <f>C14+C17+C20+C25+C27+C33</f>
        <v>2808.2</v>
      </c>
    </row>
    <row r="14" spans="1:3" ht="24.75" customHeight="1">
      <c r="A14" s="31" t="s">
        <v>20</v>
      </c>
      <c r="B14" s="108" t="s">
        <v>21</v>
      </c>
      <c r="C14" s="33">
        <f>C15</f>
        <v>41.3</v>
      </c>
    </row>
    <row r="15" spans="1:3" ht="18">
      <c r="A15" s="32" t="s">
        <v>22</v>
      </c>
      <c r="B15" s="13" t="s">
        <v>23</v>
      </c>
      <c r="C15" s="34">
        <f>C16</f>
        <v>41.3</v>
      </c>
    </row>
    <row r="16" spans="1:3" ht="114.75" customHeight="1">
      <c r="A16" s="32" t="s">
        <v>24</v>
      </c>
      <c r="B16" s="13" t="s">
        <v>25</v>
      </c>
      <c r="C16" s="34">
        <v>41.3</v>
      </c>
    </row>
    <row r="17" spans="1:3" ht="23.25" customHeight="1">
      <c r="A17" s="31" t="s">
        <v>26</v>
      </c>
      <c r="B17" s="108" t="s">
        <v>27</v>
      </c>
      <c r="C17" s="33">
        <f>C18</f>
        <v>14.9</v>
      </c>
    </row>
    <row r="18" spans="1:3" ht="18">
      <c r="A18" s="32" t="s">
        <v>28</v>
      </c>
      <c r="B18" s="13" t="s">
        <v>29</v>
      </c>
      <c r="C18" s="35">
        <f>C19</f>
        <v>14.9</v>
      </c>
    </row>
    <row r="19" spans="1:3" ht="18">
      <c r="A19" s="32" t="s">
        <v>30</v>
      </c>
      <c r="B19" s="13" t="s">
        <v>29</v>
      </c>
      <c r="C19" s="35">
        <v>14.9</v>
      </c>
    </row>
    <row r="20" spans="1:3" ht="17.25" customHeight="1">
      <c r="A20" s="31" t="s">
        <v>31</v>
      </c>
      <c r="B20" s="108" t="s">
        <v>32</v>
      </c>
      <c r="C20" s="33">
        <f>C21+C22</f>
        <v>982.4</v>
      </c>
    </row>
    <row r="21" spans="1:3" ht="72">
      <c r="A21" s="32" t="s">
        <v>120</v>
      </c>
      <c r="B21" s="13" t="s">
        <v>33</v>
      </c>
      <c r="C21" s="35">
        <v>29</v>
      </c>
    </row>
    <row r="22" spans="1:3" ht="18">
      <c r="A22" s="32" t="s">
        <v>34</v>
      </c>
      <c r="B22" s="13" t="s">
        <v>35</v>
      </c>
      <c r="C22" s="35">
        <f>C23+C24</f>
        <v>953.4</v>
      </c>
    </row>
    <row r="23" spans="1:3" ht="54">
      <c r="A23" s="32" t="s">
        <v>121</v>
      </c>
      <c r="B23" s="13" t="s">
        <v>122</v>
      </c>
      <c r="C23" s="35">
        <v>543.4</v>
      </c>
    </row>
    <row r="24" spans="1:3" ht="54">
      <c r="A24" s="32" t="s">
        <v>123</v>
      </c>
      <c r="B24" s="13" t="s">
        <v>124</v>
      </c>
      <c r="C24" s="35">
        <v>410</v>
      </c>
    </row>
    <row r="25" spans="1:3" s="23" customFormat="1" ht="22.5" customHeight="1">
      <c r="A25" s="31" t="s">
        <v>126</v>
      </c>
      <c r="B25" s="108" t="s">
        <v>36</v>
      </c>
      <c r="C25" s="33">
        <f>C26</f>
        <v>1.5</v>
      </c>
    </row>
    <row r="26" spans="1:3" ht="113.25" customHeight="1">
      <c r="A26" s="32" t="s">
        <v>125</v>
      </c>
      <c r="B26" s="13" t="s">
        <v>37</v>
      </c>
      <c r="C26" s="35">
        <v>1.5</v>
      </c>
    </row>
    <row r="27" spans="1:3" ht="46.5">
      <c r="A27" s="31" t="s">
        <v>38</v>
      </c>
      <c r="B27" s="108" t="s">
        <v>0</v>
      </c>
      <c r="C27" s="33">
        <f>C28+C32</f>
        <v>1621.6</v>
      </c>
    </row>
    <row r="28" spans="1:3" ht="135.75" customHeight="1">
      <c r="A28" s="32" t="s">
        <v>39</v>
      </c>
      <c r="B28" s="13" t="s">
        <v>40</v>
      </c>
      <c r="C28" s="35">
        <f>SUM(C29:C31)</f>
        <v>1621.6</v>
      </c>
    </row>
    <row r="29" spans="1:3" s="49" customFormat="1" ht="108" customHeight="1">
      <c r="A29" s="104" t="s">
        <v>220</v>
      </c>
      <c r="B29" s="105" t="s">
        <v>221</v>
      </c>
      <c r="C29" s="35">
        <v>1563.6</v>
      </c>
    </row>
    <row r="30" spans="1:3" s="49" customFormat="1" ht="108.75" customHeight="1">
      <c r="A30" s="106" t="s">
        <v>222</v>
      </c>
      <c r="B30" s="107" t="s">
        <v>232</v>
      </c>
      <c r="C30" s="35">
        <v>8</v>
      </c>
    </row>
    <row r="31" spans="1:3" ht="54">
      <c r="A31" s="32" t="s">
        <v>145</v>
      </c>
      <c r="B31" s="13" t="s">
        <v>144</v>
      </c>
      <c r="C31" s="35">
        <v>50</v>
      </c>
    </row>
    <row r="32" spans="1:3" ht="0.75" customHeight="1">
      <c r="A32" s="10" t="s">
        <v>98</v>
      </c>
      <c r="B32" s="13" t="s">
        <v>151</v>
      </c>
      <c r="C32" s="35"/>
    </row>
    <row r="33" spans="1:3" ht="36.75" customHeight="1">
      <c r="A33" s="31" t="s">
        <v>41</v>
      </c>
      <c r="B33" s="108" t="s">
        <v>1</v>
      </c>
      <c r="C33" s="33">
        <f>C34+C35</f>
        <v>146.5</v>
      </c>
    </row>
    <row r="34" spans="1:3" ht="54">
      <c r="A34" s="32" t="s">
        <v>85</v>
      </c>
      <c r="B34" s="13" t="s">
        <v>118</v>
      </c>
      <c r="C34" s="35">
        <v>0.5</v>
      </c>
    </row>
    <row r="35" spans="1:7" ht="46.5">
      <c r="A35" s="32" t="s">
        <v>87</v>
      </c>
      <c r="B35" s="109" t="s">
        <v>42</v>
      </c>
      <c r="C35" s="35">
        <v>146</v>
      </c>
      <c r="D35" s="126"/>
      <c r="E35" s="126"/>
      <c r="F35" s="126"/>
      <c r="G35" s="126"/>
    </row>
    <row r="36" spans="1:3" s="23" customFormat="1" ht="27" customHeight="1">
      <c r="A36" s="28" t="s">
        <v>5</v>
      </c>
      <c r="B36" s="108" t="s">
        <v>44</v>
      </c>
      <c r="C36" s="33">
        <f>C37</f>
        <v>3677.2000000000003</v>
      </c>
    </row>
    <row r="37" spans="1:3" s="23" customFormat="1" ht="46.5">
      <c r="A37" s="28" t="s">
        <v>5</v>
      </c>
      <c r="B37" s="108" t="s">
        <v>45</v>
      </c>
      <c r="C37" s="36">
        <f>SUM(C38:C42)</f>
        <v>3677.2000000000003</v>
      </c>
    </row>
    <row r="38" spans="1:3" ht="36">
      <c r="A38" s="29" t="s">
        <v>209</v>
      </c>
      <c r="B38" s="13" t="s">
        <v>146</v>
      </c>
      <c r="C38" s="37">
        <v>2528.9</v>
      </c>
    </row>
    <row r="39" spans="1:7" s="23" customFormat="1" ht="54">
      <c r="A39" s="29" t="s">
        <v>210</v>
      </c>
      <c r="B39" s="13" t="s">
        <v>147</v>
      </c>
      <c r="C39" s="114">
        <v>0</v>
      </c>
      <c r="G39" s="25"/>
    </row>
    <row r="40" spans="1:3" ht="72">
      <c r="A40" s="29" t="s">
        <v>211</v>
      </c>
      <c r="B40" s="13" t="s">
        <v>161</v>
      </c>
      <c r="C40" s="38">
        <v>78.3</v>
      </c>
    </row>
    <row r="41" spans="1:3" ht="108">
      <c r="A41" s="29" t="s">
        <v>212</v>
      </c>
      <c r="B41" s="13" t="s">
        <v>127</v>
      </c>
      <c r="C41" s="38">
        <v>370</v>
      </c>
    </row>
    <row r="42" spans="1:3" ht="42.75" customHeight="1">
      <c r="A42" s="29" t="s">
        <v>213</v>
      </c>
      <c r="B42" s="13" t="s">
        <v>162</v>
      </c>
      <c r="C42" s="38">
        <v>700</v>
      </c>
    </row>
  </sheetData>
  <sheetProtection/>
  <mergeCells count="9">
    <mergeCell ref="D35:G35"/>
    <mergeCell ref="A7:C7"/>
    <mergeCell ref="A9:C9"/>
    <mergeCell ref="A1:C1"/>
    <mergeCell ref="A2:C2"/>
    <mergeCell ref="A3:C3"/>
    <mergeCell ref="A4:C4"/>
    <mergeCell ref="A5:C5"/>
    <mergeCell ref="A6:C6"/>
  </mergeCells>
  <printOptions/>
  <pageMargins left="0.9055118110236221" right="0" top="0.1968503937007874" bottom="0.1968503937007874" header="0.31496062992125984" footer="0.31496062992125984"/>
  <pageSetup fitToHeight="4" horizontalDpi="180" verticalDpi="18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2:G46"/>
  <sheetViews>
    <sheetView zoomScale="80" zoomScaleNormal="80" zoomScalePageLayoutView="0" workbookViewId="0" topLeftCell="A42">
      <selection activeCell="D45" sqref="D45"/>
    </sheetView>
  </sheetViews>
  <sheetFormatPr defaultColWidth="9.140625" defaultRowHeight="15"/>
  <cols>
    <col min="1" max="1" width="34.7109375" style="39" customWidth="1"/>
    <col min="2" max="2" width="57.8515625" style="39" customWidth="1"/>
    <col min="3" max="3" width="14.28125" style="39" customWidth="1"/>
    <col min="4" max="4" width="14.140625" style="40" customWidth="1"/>
    <col min="5" max="16384" width="9.140625" style="18" customWidth="1"/>
  </cols>
  <sheetData>
    <row r="1" ht="18" hidden="1"/>
    <row r="2" spans="1:4" s="6" customFormat="1" ht="18">
      <c r="A2" s="132" t="s">
        <v>46</v>
      </c>
      <c r="B2" s="132"/>
      <c r="C2" s="132"/>
      <c r="D2" s="132"/>
    </row>
    <row r="3" spans="1:4" s="6" customFormat="1" ht="18">
      <c r="A3" s="132" t="s">
        <v>176</v>
      </c>
      <c r="B3" s="132"/>
      <c r="C3" s="132"/>
      <c r="D3" s="132"/>
    </row>
    <row r="4" spans="1:4" s="6" customFormat="1" ht="18">
      <c r="A4" s="132" t="s">
        <v>2</v>
      </c>
      <c r="B4" s="132"/>
      <c r="C4" s="132"/>
      <c r="D4" s="132"/>
    </row>
    <row r="5" spans="1:4" s="6" customFormat="1" ht="18">
      <c r="A5" s="133" t="s">
        <v>215</v>
      </c>
      <c r="B5" s="133"/>
      <c r="C5" s="133"/>
      <c r="D5" s="133"/>
    </row>
    <row r="6" spans="1:4" s="6" customFormat="1" ht="18">
      <c r="A6" s="132" t="s">
        <v>177</v>
      </c>
      <c r="B6" s="132"/>
      <c r="C6" s="132"/>
      <c r="D6" s="132"/>
    </row>
    <row r="7" spans="1:4" s="6" customFormat="1" ht="18">
      <c r="A7" s="132" t="s">
        <v>2</v>
      </c>
      <c r="B7" s="132"/>
      <c r="C7" s="132"/>
      <c r="D7" s="132"/>
    </row>
    <row r="8" spans="1:4" s="6" customFormat="1" ht="18">
      <c r="A8" s="132" t="s">
        <v>216</v>
      </c>
      <c r="B8" s="132"/>
      <c r="C8" s="132"/>
      <c r="D8" s="132"/>
    </row>
    <row r="9" spans="1:4" s="6" customFormat="1" ht="18">
      <c r="A9" s="41"/>
      <c r="B9" s="41"/>
      <c r="C9" s="41"/>
      <c r="D9" s="41"/>
    </row>
    <row r="10" spans="1:4" ht="72" customHeight="1">
      <c r="A10" s="127" t="s">
        <v>217</v>
      </c>
      <c r="B10" s="127"/>
      <c r="C10" s="127"/>
      <c r="D10" s="127"/>
    </row>
    <row r="11" spans="1:4" ht="18">
      <c r="A11" s="42"/>
      <c r="B11" s="42"/>
      <c r="C11" s="42"/>
      <c r="D11" s="43" t="s">
        <v>15</v>
      </c>
    </row>
    <row r="12" spans="1:4" ht="60.75" customHeight="1">
      <c r="A12" s="128" t="s">
        <v>14</v>
      </c>
      <c r="B12" s="128" t="s">
        <v>48</v>
      </c>
      <c r="C12" s="130" t="s">
        <v>47</v>
      </c>
      <c r="D12" s="131"/>
    </row>
    <row r="13" spans="1:4" ht="34.5" customHeight="1">
      <c r="A13" s="129"/>
      <c r="B13" s="129"/>
      <c r="C13" s="44" t="s">
        <v>165</v>
      </c>
      <c r="D13" s="45" t="s">
        <v>218</v>
      </c>
    </row>
    <row r="14" spans="1:4" ht="18">
      <c r="A14" s="46">
        <v>1</v>
      </c>
      <c r="B14" s="46">
        <v>2</v>
      </c>
      <c r="C14" s="46">
        <v>3</v>
      </c>
      <c r="D14" s="47">
        <v>4</v>
      </c>
    </row>
    <row r="15" spans="1:4" ht="18">
      <c r="A15" s="12"/>
      <c r="B15" s="4" t="s">
        <v>17</v>
      </c>
      <c r="C15" s="50">
        <f>C16+C40</f>
        <v>6287</v>
      </c>
      <c r="D15" s="50">
        <f>D16+D40</f>
        <v>6288.700000000001</v>
      </c>
    </row>
    <row r="16" spans="1:4" ht="23.25" customHeight="1">
      <c r="A16" s="21" t="s">
        <v>18</v>
      </c>
      <c r="B16" s="108" t="s">
        <v>19</v>
      </c>
      <c r="C16" s="50">
        <f>C17+C20+C23+C28+C30+C36+C39</f>
        <v>2809.8</v>
      </c>
      <c r="D16" s="50">
        <f>D17+D20+D23+D28+D30+D36+D39</f>
        <v>2811.5</v>
      </c>
    </row>
    <row r="17" spans="1:4" ht="23.25" customHeight="1">
      <c r="A17" s="21" t="s">
        <v>20</v>
      </c>
      <c r="B17" s="108" t="s">
        <v>21</v>
      </c>
      <c r="C17" s="50">
        <f>C19</f>
        <v>42.9</v>
      </c>
      <c r="D17" s="50">
        <f>D18</f>
        <v>44.6</v>
      </c>
    </row>
    <row r="18" spans="1:4" ht="18">
      <c r="A18" s="22" t="s">
        <v>22</v>
      </c>
      <c r="B18" s="13" t="s">
        <v>23</v>
      </c>
      <c r="C18" s="34">
        <f>C19</f>
        <v>42.9</v>
      </c>
      <c r="D18" s="34">
        <f>D19</f>
        <v>44.6</v>
      </c>
    </row>
    <row r="19" spans="1:4" ht="120.75" customHeight="1">
      <c r="A19" s="22" t="s">
        <v>24</v>
      </c>
      <c r="B19" s="13" t="s">
        <v>25</v>
      </c>
      <c r="C19" s="34">
        <v>42.9</v>
      </c>
      <c r="D19" s="34">
        <v>44.6</v>
      </c>
    </row>
    <row r="20" spans="1:4" ht="20.25" customHeight="1">
      <c r="A20" s="21" t="s">
        <v>26</v>
      </c>
      <c r="B20" s="108" t="s">
        <v>27</v>
      </c>
      <c r="C20" s="50">
        <f>C21</f>
        <v>14.9</v>
      </c>
      <c r="D20" s="50">
        <f>D21</f>
        <v>14.9</v>
      </c>
    </row>
    <row r="21" spans="1:4" ht="25.5" customHeight="1">
      <c r="A21" s="22" t="s">
        <v>28</v>
      </c>
      <c r="B21" s="13" t="s">
        <v>29</v>
      </c>
      <c r="C21" s="34">
        <v>14.9</v>
      </c>
      <c r="D21" s="34">
        <v>14.9</v>
      </c>
    </row>
    <row r="22" spans="1:4" ht="18">
      <c r="A22" s="22" t="s">
        <v>30</v>
      </c>
      <c r="B22" s="13" t="s">
        <v>29</v>
      </c>
      <c r="C22" s="34">
        <v>14.9</v>
      </c>
      <c r="D22" s="34">
        <v>14.9</v>
      </c>
    </row>
    <row r="23" spans="1:4" ht="22.5" customHeight="1">
      <c r="A23" s="21" t="s">
        <v>31</v>
      </c>
      <c r="B23" s="108" t="s">
        <v>32</v>
      </c>
      <c r="C23" s="50">
        <f>C24+C25</f>
        <v>982.4</v>
      </c>
      <c r="D23" s="50">
        <f>D24+D25</f>
        <v>982.4</v>
      </c>
    </row>
    <row r="24" spans="1:4" ht="72">
      <c r="A24" s="22" t="s">
        <v>120</v>
      </c>
      <c r="B24" s="13" t="s">
        <v>33</v>
      </c>
      <c r="C24" s="34">
        <v>29</v>
      </c>
      <c r="D24" s="34">
        <v>29</v>
      </c>
    </row>
    <row r="25" spans="1:4" ht="18">
      <c r="A25" s="22" t="s">
        <v>34</v>
      </c>
      <c r="B25" s="13" t="s">
        <v>35</v>
      </c>
      <c r="C25" s="34">
        <f>C26+C27</f>
        <v>953.4</v>
      </c>
      <c r="D25" s="34">
        <f>D26+D27</f>
        <v>953.4</v>
      </c>
    </row>
    <row r="26" spans="1:4" ht="54">
      <c r="A26" s="22" t="s">
        <v>121</v>
      </c>
      <c r="B26" s="13" t="s">
        <v>122</v>
      </c>
      <c r="C26" s="34">
        <v>543.4</v>
      </c>
      <c r="D26" s="34">
        <v>543.4</v>
      </c>
    </row>
    <row r="27" spans="1:4" ht="54">
      <c r="A27" s="22" t="s">
        <v>123</v>
      </c>
      <c r="B27" s="13" t="s">
        <v>124</v>
      </c>
      <c r="C27" s="35">
        <v>410</v>
      </c>
      <c r="D27" s="35">
        <v>410</v>
      </c>
    </row>
    <row r="28" spans="1:4" ht="23.25" customHeight="1">
      <c r="A28" s="21" t="s">
        <v>126</v>
      </c>
      <c r="B28" s="108" t="s">
        <v>36</v>
      </c>
      <c r="C28" s="50">
        <f>C29</f>
        <v>1.5</v>
      </c>
      <c r="D28" s="50">
        <f>D29</f>
        <v>1.5</v>
      </c>
    </row>
    <row r="29" spans="1:4" ht="114" customHeight="1">
      <c r="A29" s="22" t="s">
        <v>125</v>
      </c>
      <c r="B29" s="13" t="s">
        <v>37</v>
      </c>
      <c r="C29" s="34">
        <v>1.5</v>
      </c>
      <c r="D29" s="34">
        <v>1.5</v>
      </c>
    </row>
    <row r="30" spans="1:4" ht="46.5">
      <c r="A30" s="21" t="s">
        <v>38</v>
      </c>
      <c r="B30" s="108" t="s">
        <v>0</v>
      </c>
      <c r="C30" s="50">
        <f>C31+C35</f>
        <v>1621.6</v>
      </c>
      <c r="D30" s="50">
        <f>D31+D35</f>
        <v>1621.6</v>
      </c>
    </row>
    <row r="31" spans="1:4" ht="130.5" customHeight="1">
      <c r="A31" s="22" t="s">
        <v>39</v>
      </c>
      <c r="B31" s="13" t="s">
        <v>40</v>
      </c>
      <c r="C31" s="34">
        <f>SUM(C32:C34)</f>
        <v>1621.6</v>
      </c>
      <c r="D31" s="34">
        <f>SUM(D32:D34)</f>
        <v>1621.6</v>
      </c>
    </row>
    <row r="32" spans="1:4" s="49" customFormat="1" ht="108" customHeight="1">
      <c r="A32" s="110" t="s">
        <v>220</v>
      </c>
      <c r="B32" s="105" t="s">
        <v>221</v>
      </c>
      <c r="C32" s="35">
        <v>1563.6</v>
      </c>
      <c r="D32" s="35">
        <v>1563.6</v>
      </c>
    </row>
    <row r="33" spans="1:4" s="49" customFormat="1" ht="115.5" customHeight="1">
      <c r="A33" s="111" t="s">
        <v>222</v>
      </c>
      <c r="B33" s="107" t="s">
        <v>232</v>
      </c>
      <c r="C33" s="35">
        <v>8</v>
      </c>
      <c r="D33" s="35">
        <v>8</v>
      </c>
    </row>
    <row r="34" spans="1:4" ht="54">
      <c r="A34" s="22" t="s">
        <v>145</v>
      </c>
      <c r="B34" s="13" t="s">
        <v>144</v>
      </c>
      <c r="C34" s="34">
        <v>50</v>
      </c>
      <c r="D34" s="34">
        <v>50</v>
      </c>
    </row>
    <row r="35" spans="1:4" ht="108" hidden="1">
      <c r="A35" s="11" t="s">
        <v>98</v>
      </c>
      <c r="B35" s="13" t="s">
        <v>151</v>
      </c>
      <c r="C35" s="34"/>
      <c r="D35" s="34"/>
    </row>
    <row r="36" spans="1:4" ht="46.5">
      <c r="A36" s="21" t="s">
        <v>41</v>
      </c>
      <c r="B36" s="108" t="s">
        <v>1</v>
      </c>
      <c r="C36" s="50">
        <f>C37+C38</f>
        <v>146.5</v>
      </c>
      <c r="D36" s="50">
        <f>D37+D38</f>
        <v>146.5</v>
      </c>
    </row>
    <row r="37" spans="1:4" ht="54">
      <c r="A37" s="22" t="s">
        <v>85</v>
      </c>
      <c r="B37" s="13" t="s">
        <v>118</v>
      </c>
      <c r="C37" s="34">
        <v>0.5</v>
      </c>
      <c r="D37" s="34">
        <v>0.5</v>
      </c>
    </row>
    <row r="38" spans="1:4" ht="54">
      <c r="A38" s="22" t="s">
        <v>87</v>
      </c>
      <c r="B38" s="13" t="s">
        <v>42</v>
      </c>
      <c r="C38" s="34">
        <v>146</v>
      </c>
      <c r="D38" s="34">
        <v>146</v>
      </c>
    </row>
    <row r="39" spans="1:7" ht="0.75" customHeight="1">
      <c r="A39" s="21"/>
      <c r="B39" s="4"/>
      <c r="C39" s="33"/>
      <c r="D39" s="51"/>
      <c r="E39" s="49"/>
      <c r="F39" s="49"/>
      <c r="G39" s="49"/>
    </row>
    <row r="40" spans="1:4" ht="18">
      <c r="A40" s="28" t="s">
        <v>5</v>
      </c>
      <c r="B40" s="108" t="s">
        <v>44</v>
      </c>
      <c r="C40" s="50">
        <f>C41</f>
        <v>3477.2000000000003</v>
      </c>
      <c r="D40" s="50">
        <f>D41</f>
        <v>3477.2000000000003</v>
      </c>
    </row>
    <row r="41" spans="1:4" ht="46.5">
      <c r="A41" s="28" t="s">
        <v>5</v>
      </c>
      <c r="B41" s="108" t="s">
        <v>45</v>
      </c>
      <c r="C41" s="52">
        <f>C42+C43+C44+C45+C46</f>
        <v>3477.2000000000003</v>
      </c>
      <c r="D41" s="52">
        <f>D42+D43+D44+D45+D46</f>
        <v>3477.2000000000003</v>
      </c>
    </row>
    <row r="42" spans="1:4" ht="36">
      <c r="A42" s="29" t="s">
        <v>209</v>
      </c>
      <c r="B42" s="13" t="s">
        <v>146</v>
      </c>
      <c r="C42" s="37">
        <v>2528.9</v>
      </c>
      <c r="D42" s="37">
        <v>2528.9</v>
      </c>
    </row>
    <row r="43" spans="1:4" ht="54">
      <c r="A43" s="29" t="s">
        <v>210</v>
      </c>
      <c r="B43" s="13" t="s">
        <v>147</v>
      </c>
      <c r="C43" s="115">
        <v>0</v>
      </c>
      <c r="D43" s="115">
        <v>0</v>
      </c>
    </row>
    <row r="44" spans="1:4" ht="72">
      <c r="A44" s="29" t="s">
        <v>211</v>
      </c>
      <c r="B44" s="13" t="s">
        <v>161</v>
      </c>
      <c r="C44" s="38">
        <v>78.3</v>
      </c>
      <c r="D44" s="38">
        <v>78.3</v>
      </c>
    </row>
    <row r="45" spans="1:4" ht="108">
      <c r="A45" s="29" t="s">
        <v>212</v>
      </c>
      <c r="B45" s="13" t="s">
        <v>127</v>
      </c>
      <c r="C45" s="53">
        <v>370</v>
      </c>
      <c r="D45" s="53">
        <v>370</v>
      </c>
    </row>
    <row r="46" spans="1:4" ht="36">
      <c r="A46" s="29" t="s">
        <v>213</v>
      </c>
      <c r="B46" s="13" t="s">
        <v>162</v>
      </c>
      <c r="C46" s="53">
        <v>500</v>
      </c>
      <c r="D46" s="53">
        <v>500</v>
      </c>
    </row>
  </sheetData>
  <sheetProtection/>
  <mergeCells count="11">
    <mergeCell ref="A8:D8"/>
    <mergeCell ref="A10:D10"/>
    <mergeCell ref="A12:A13"/>
    <mergeCell ref="B12:B13"/>
    <mergeCell ref="C12:D12"/>
    <mergeCell ref="A7:D7"/>
    <mergeCell ref="A2:D2"/>
    <mergeCell ref="A3:D3"/>
    <mergeCell ref="A4:D4"/>
    <mergeCell ref="A5:D5"/>
    <mergeCell ref="A6:D6"/>
  </mergeCells>
  <printOptions/>
  <pageMargins left="0.9055118110236221" right="0" top="0.1968503937007874" bottom="0.1968503937007874" header="0.31496062992125984" footer="0.31496062992125984"/>
  <pageSetup fitToHeight="4" fitToWidth="1" horizontalDpi="180" verticalDpi="18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E64"/>
  <sheetViews>
    <sheetView zoomScale="80" zoomScaleNormal="80" zoomScalePageLayoutView="0" workbookViewId="0" topLeftCell="A1">
      <selection activeCell="A1" sqref="A1:E1"/>
    </sheetView>
  </sheetViews>
  <sheetFormatPr defaultColWidth="55.7109375" defaultRowHeight="15"/>
  <cols>
    <col min="1" max="1" width="55.7109375" style="56" customWidth="1"/>
    <col min="2" max="2" width="12.00390625" style="73" customWidth="1"/>
    <col min="3" max="3" width="16.28125" style="74" customWidth="1"/>
    <col min="4" max="4" width="8.28125" style="74" customWidth="1"/>
    <col min="5" max="5" width="15.57421875" style="75" customWidth="1"/>
    <col min="6" max="255" width="9.140625" style="55" customWidth="1"/>
    <col min="256" max="16384" width="55.7109375" style="55" customWidth="1"/>
  </cols>
  <sheetData>
    <row r="1" spans="1:5" s="54" customFormat="1" ht="18">
      <c r="A1" s="137" t="s">
        <v>49</v>
      </c>
      <c r="B1" s="137"/>
      <c r="C1" s="137"/>
      <c r="D1" s="137"/>
      <c r="E1" s="137"/>
    </row>
    <row r="2" spans="1:5" s="54" customFormat="1" ht="18">
      <c r="A2" s="137" t="s">
        <v>178</v>
      </c>
      <c r="B2" s="137"/>
      <c r="C2" s="137"/>
      <c r="D2" s="137"/>
      <c r="E2" s="137"/>
    </row>
    <row r="3" spans="1:5" s="54" customFormat="1" ht="18">
      <c r="A3" s="137" t="s">
        <v>2</v>
      </c>
      <c r="B3" s="137"/>
      <c r="C3" s="137"/>
      <c r="D3" s="137"/>
      <c r="E3" s="137"/>
    </row>
    <row r="4" spans="1:5" s="54" customFormat="1" ht="18">
      <c r="A4" s="138" t="s">
        <v>215</v>
      </c>
      <c r="B4" s="138"/>
      <c r="C4" s="138"/>
      <c r="D4" s="138"/>
      <c r="E4" s="138"/>
    </row>
    <row r="5" spans="1:5" s="54" customFormat="1" ht="18">
      <c r="A5" s="137" t="s">
        <v>179</v>
      </c>
      <c r="B5" s="137"/>
      <c r="C5" s="137"/>
      <c r="D5" s="137"/>
      <c r="E5" s="137"/>
    </row>
    <row r="6" spans="1:5" s="54" customFormat="1" ht="18">
      <c r="A6" s="137" t="s">
        <v>2</v>
      </c>
      <c r="B6" s="137"/>
      <c r="C6" s="137"/>
      <c r="D6" s="137"/>
      <c r="E6" s="137"/>
    </row>
    <row r="7" spans="1:5" s="54" customFormat="1" ht="18">
      <c r="A7" s="137" t="s">
        <v>216</v>
      </c>
      <c r="B7" s="137"/>
      <c r="C7" s="137"/>
      <c r="D7" s="137"/>
      <c r="E7" s="137"/>
    </row>
    <row r="8" spans="1:5" ht="18">
      <c r="A8" s="134"/>
      <c r="B8" s="134"/>
      <c r="C8" s="134"/>
      <c r="D8" s="134"/>
      <c r="E8" s="134"/>
    </row>
    <row r="9" spans="1:5" ht="96" customHeight="1">
      <c r="A9" s="135" t="s">
        <v>223</v>
      </c>
      <c r="B9" s="135"/>
      <c r="C9" s="135"/>
      <c r="D9" s="135"/>
      <c r="E9" s="135"/>
    </row>
    <row r="10" spans="1:5" s="56" customFormat="1" ht="18">
      <c r="A10" s="136"/>
      <c r="B10" s="136"/>
      <c r="C10" s="136"/>
      <c r="D10" s="136"/>
      <c r="E10" s="136"/>
    </row>
    <row r="11" spans="1:5" ht="35.25">
      <c r="A11" s="8" t="s">
        <v>51</v>
      </c>
      <c r="B11" s="57" t="s">
        <v>52</v>
      </c>
      <c r="C11" s="58" t="s">
        <v>129</v>
      </c>
      <c r="D11" s="58" t="s">
        <v>54</v>
      </c>
      <c r="E11" s="59" t="s">
        <v>148</v>
      </c>
    </row>
    <row r="12" spans="1:5" ht="18">
      <c r="A12" s="10">
        <v>1</v>
      </c>
      <c r="B12" s="60" t="s">
        <v>200</v>
      </c>
      <c r="C12" s="15">
        <v>3</v>
      </c>
      <c r="D12" s="15">
        <v>4</v>
      </c>
      <c r="E12" s="61">
        <v>5</v>
      </c>
    </row>
    <row r="13" spans="1:5" ht="18">
      <c r="A13" s="12" t="s">
        <v>17</v>
      </c>
      <c r="B13" s="57"/>
      <c r="C13" s="58"/>
      <c r="D13" s="58"/>
      <c r="E13" s="62">
        <f>E14+E33+E39+E45+E50+E60</f>
        <v>6485.4</v>
      </c>
    </row>
    <row r="14" spans="1:5" s="63" customFormat="1" ht="21.75" customHeight="1">
      <c r="A14" s="12" t="s">
        <v>55</v>
      </c>
      <c r="B14" s="57" t="s">
        <v>56</v>
      </c>
      <c r="C14" s="58"/>
      <c r="D14" s="58"/>
      <c r="E14" s="62">
        <f>E15+E19+E25+E29</f>
        <v>4229</v>
      </c>
    </row>
    <row r="15" spans="1:5" ht="54">
      <c r="A15" s="11" t="s">
        <v>143</v>
      </c>
      <c r="B15" s="60" t="s">
        <v>137</v>
      </c>
      <c r="C15" s="15"/>
      <c r="D15" s="15"/>
      <c r="E15" s="34">
        <f>E16</f>
        <v>737.4</v>
      </c>
    </row>
    <row r="16" spans="1:5" ht="93.75" customHeight="1">
      <c r="A16" s="11" t="s">
        <v>201</v>
      </c>
      <c r="B16" s="60" t="s">
        <v>137</v>
      </c>
      <c r="C16" s="60" t="s">
        <v>152</v>
      </c>
      <c r="D16" s="15"/>
      <c r="E16" s="34">
        <f>E17</f>
        <v>737.4</v>
      </c>
    </row>
    <row r="17" spans="1:5" ht="18">
      <c r="A17" s="11" t="s">
        <v>142</v>
      </c>
      <c r="B17" s="60" t="s">
        <v>137</v>
      </c>
      <c r="C17" s="60" t="s">
        <v>153</v>
      </c>
      <c r="D17" s="15"/>
      <c r="E17" s="34">
        <f>E18</f>
        <v>737.4</v>
      </c>
    </row>
    <row r="18" spans="1:5" ht="94.5" customHeight="1">
      <c r="A18" s="11" t="s">
        <v>58</v>
      </c>
      <c r="B18" s="60" t="s">
        <v>137</v>
      </c>
      <c r="C18" s="60" t="s">
        <v>153</v>
      </c>
      <c r="D18" s="15">
        <v>100</v>
      </c>
      <c r="E18" s="34">
        <v>737.4</v>
      </c>
    </row>
    <row r="19" spans="1:5" ht="72.75" customHeight="1">
      <c r="A19" s="11" t="s">
        <v>61</v>
      </c>
      <c r="B19" s="60" t="s">
        <v>62</v>
      </c>
      <c r="C19" s="15"/>
      <c r="D19" s="15"/>
      <c r="E19" s="34">
        <f>E20</f>
        <v>2182.6</v>
      </c>
    </row>
    <row r="20" spans="1:5" ht="93.75" customHeight="1">
      <c r="A20" s="11" t="s">
        <v>201</v>
      </c>
      <c r="B20" s="60" t="s">
        <v>62</v>
      </c>
      <c r="C20" s="60" t="s">
        <v>152</v>
      </c>
      <c r="D20" s="15"/>
      <c r="E20" s="34">
        <f>E21</f>
        <v>2182.6</v>
      </c>
    </row>
    <row r="21" spans="1:5" ht="36">
      <c r="A21" s="11" t="s">
        <v>57</v>
      </c>
      <c r="B21" s="60" t="s">
        <v>62</v>
      </c>
      <c r="C21" s="60" t="s">
        <v>154</v>
      </c>
      <c r="D21" s="15"/>
      <c r="E21" s="34">
        <f>E22+E23+E24</f>
        <v>2182.6</v>
      </c>
    </row>
    <row r="22" spans="1:5" ht="93.75" customHeight="1">
      <c r="A22" s="11" t="s">
        <v>58</v>
      </c>
      <c r="B22" s="60" t="s">
        <v>62</v>
      </c>
      <c r="C22" s="60" t="s">
        <v>154</v>
      </c>
      <c r="D22" s="15">
        <v>100</v>
      </c>
      <c r="E22" s="34">
        <v>1134</v>
      </c>
    </row>
    <row r="23" spans="1:5" ht="36">
      <c r="A23" s="11" t="s">
        <v>59</v>
      </c>
      <c r="B23" s="60" t="s">
        <v>62</v>
      </c>
      <c r="C23" s="60" t="s">
        <v>154</v>
      </c>
      <c r="D23" s="15">
        <v>200</v>
      </c>
      <c r="E23" s="34">
        <v>903</v>
      </c>
    </row>
    <row r="24" spans="1:5" ht="18">
      <c r="A24" s="11" t="s">
        <v>60</v>
      </c>
      <c r="B24" s="60" t="s">
        <v>62</v>
      </c>
      <c r="C24" s="60" t="s">
        <v>154</v>
      </c>
      <c r="D24" s="15">
        <v>800</v>
      </c>
      <c r="E24" s="34">
        <v>145.6</v>
      </c>
    </row>
    <row r="25" spans="1:5" s="63" customFormat="1" ht="17.25">
      <c r="A25" s="12" t="s">
        <v>63</v>
      </c>
      <c r="B25" s="57" t="s">
        <v>64</v>
      </c>
      <c r="C25" s="58"/>
      <c r="D25" s="58"/>
      <c r="E25" s="50">
        <f>E26</f>
        <v>1</v>
      </c>
    </row>
    <row r="26" spans="1:5" ht="18">
      <c r="A26" s="11" t="s">
        <v>65</v>
      </c>
      <c r="B26" s="60" t="s">
        <v>64</v>
      </c>
      <c r="C26" s="58">
        <v>9900000000</v>
      </c>
      <c r="D26" s="15"/>
      <c r="E26" s="34">
        <f>E27</f>
        <v>1</v>
      </c>
    </row>
    <row r="27" spans="1:5" ht="18">
      <c r="A27" s="11" t="s">
        <v>66</v>
      </c>
      <c r="B27" s="60" t="s">
        <v>64</v>
      </c>
      <c r="C27" s="15">
        <v>9900007500</v>
      </c>
      <c r="D27" s="15"/>
      <c r="E27" s="34">
        <f>E28</f>
        <v>1</v>
      </c>
    </row>
    <row r="28" spans="1:5" ht="18">
      <c r="A28" s="11" t="s">
        <v>60</v>
      </c>
      <c r="B28" s="60" t="s">
        <v>64</v>
      </c>
      <c r="C28" s="15">
        <v>9900007500</v>
      </c>
      <c r="D28" s="15">
        <v>800</v>
      </c>
      <c r="E28" s="34">
        <v>1</v>
      </c>
    </row>
    <row r="29" spans="1:5" s="63" customFormat="1" ht="34.5">
      <c r="A29" s="12" t="s">
        <v>157</v>
      </c>
      <c r="B29" s="57" t="s">
        <v>158</v>
      </c>
      <c r="C29" s="58"/>
      <c r="D29" s="58"/>
      <c r="E29" s="50">
        <f>SUM(E31:E32)</f>
        <v>1308</v>
      </c>
    </row>
    <row r="30" spans="1:5" s="63" customFormat="1" ht="54">
      <c r="A30" s="11" t="s">
        <v>163</v>
      </c>
      <c r="B30" s="57" t="s">
        <v>158</v>
      </c>
      <c r="C30" s="58"/>
      <c r="D30" s="58"/>
      <c r="E30" s="50">
        <f>SUM(E31:E32)</f>
        <v>1308</v>
      </c>
    </row>
    <row r="31" spans="1:5" ht="36">
      <c r="A31" s="11" t="s">
        <v>59</v>
      </c>
      <c r="B31" s="60" t="s">
        <v>158</v>
      </c>
      <c r="C31" s="15">
        <v>1200002040</v>
      </c>
      <c r="D31" s="15">
        <v>200</v>
      </c>
      <c r="E31" s="34">
        <v>989.2</v>
      </c>
    </row>
    <row r="32" spans="1:5" ht="18">
      <c r="A32" s="11" t="s">
        <v>60</v>
      </c>
      <c r="B32" s="60" t="s">
        <v>158</v>
      </c>
      <c r="C32" s="15">
        <v>1200092360</v>
      </c>
      <c r="D32" s="15">
        <v>800</v>
      </c>
      <c r="E32" s="34">
        <v>318.8</v>
      </c>
    </row>
    <row r="33" spans="1:5" s="63" customFormat="1" ht="17.25">
      <c r="A33" s="112" t="s">
        <v>130</v>
      </c>
      <c r="B33" s="57" t="s">
        <v>138</v>
      </c>
      <c r="C33" s="58"/>
      <c r="D33" s="58"/>
      <c r="E33" s="50">
        <f>E34</f>
        <v>78.3</v>
      </c>
    </row>
    <row r="34" spans="1:5" ht="22.5" customHeight="1">
      <c r="A34" s="11" t="s">
        <v>131</v>
      </c>
      <c r="B34" s="60" t="s">
        <v>139</v>
      </c>
      <c r="C34" s="15"/>
      <c r="D34" s="15"/>
      <c r="E34" s="34">
        <f>E35</f>
        <v>78.3</v>
      </c>
    </row>
    <row r="35" spans="1:5" ht="18">
      <c r="A35" s="11" t="s">
        <v>65</v>
      </c>
      <c r="B35" s="60" t="s">
        <v>139</v>
      </c>
      <c r="C35" s="58">
        <v>9900000000</v>
      </c>
      <c r="D35" s="15"/>
      <c r="E35" s="34">
        <f>E36</f>
        <v>78.3</v>
      </c>
    </row>
    <row r="36" spans="1:5" ht="72">
      <c r="A36" s="11" t="s">
        <v>132</v>
      </c>
      <c r="B36" s="60" t="s">
        <v>139</v>
      </c>
      <c r="C36" s="15">
        <v>9900051180</v>
      </c>
      <c r="D36" s="15"/>
      <c r="E36" s="34">
        <f>SUM(E37:E38)</f>
        <v>78.3</v>
      </c>
    </row>
    <row r="37" spans="1:5" ht="93" customHeight="1">
      <c r="A37" s="11" t="s">
        <v>58</v>
      </c>
      <c r="B37" s="60" t="s">
        <v>139</v>
      </c>
      <c r="C37" s="15">
        <v>9900051180</v>
      </c>
      <c r="D37" s="15">
        <v>100</v>
      </c>
      <c r="E37" s="26">
        <v>75.8</v>
      </c>
    </row>
    <row r="38" spans="1:5" ht="36">
      <c r="A38" s="11" t="s">
        <v>59</v>
      </c>
      <c r="B38" s="60" t="s">
        <v>139</v>
      </c>
      <c r="C38" s="15">
        <v>9900051180</v>
      </c>
      <c r="D38" s="15">
        <v>200</v>
      </c>
      <c r="E38" s="26">
        <v>2.5</v>
      </c>
    </row>
    <row r="39" spans="1:5" s="63" customFormat="1" ht="30.75">
      <c r="A39" s="112" t="s">
        <v>133</v>
      </c>
      <c r="B39" s="57" t="s">
        <v>141</v>
      </c>
      <c r="C39" s="58"/>
      <c r="D39" s="58"/>
      <c r="E39" s="50">
        <f>E40</f>
        <v>245.2</v>
      </c>
    </row>
    <row r="40" spans="1:5" ht="18">
      <c r="A40" s="11" t="s">
        <v>134</v>
      </c>
      <c r="B40" s="60" t="s">
        <v>140</v>
      </c>
      <c r="C40" s="15"/>
      <c r="D40" s="15"/>
      <c r="E40" s="34">
        <f>E41</f>
        <v>245.2</v>
      </c>
    </row>
    <row r="41" spans="1:5" ht="76.5" customHeight="1">
      <c r="A41" s="11" t="s">
        <v>182</v>
      </c>
      <c r="B41" s="60" t="s">
        <v>140</v>
      </c>
      <c r="C41" s="58">
        <v>1600000000</v>
      </c>
      <c r="D41" s="15"/>
      <c r="E41" s="34">
        <f>E42</f>
        <v>245.2</v>
      </c>
    </row>
    <row r="42" spans="1:5" ht="36">
      <c r="A42" s="11" t="s">
        <v>135</v>
      </c>
      <c r="B42" s="60" t="s">
        <v>140</v>
      </c>
      <c r="C42" s="15">
        <v>1600024300</v>
      </c>
      <c r="D42" s="15"/>
      <c r="E42" s="34">
        <f>SUM(E43:E44)</f>
        <v>245.2</v>
      </c>
    </row>
    <row r="43" spans="1:5" ht="97.5" customHeight="1">
      <c r="A43" s="11" t="s">
        <v>58</v>
      </c>
      <c r="B43" s="60" t="s">
        <v>140</v>
      </c>
      <c r="C43" s="15">
        <v>1600024300</v>
      </c>
      <c r="D43" s="15">
        <v>100</v>
      </c>
      <c r="E43" s="34">
        <v>140.4</v>
      </c>
    </row>
    <row r="44" spans="1:5" ht="36">
      <c r="A44" s="11" t="s">
        <v>59</v>
      </c>
      <c r="B44" s="60" t="s">
        <v>140</v>
      </c>
      <c r="C44" s="15">
        <v>1600024300</v>
      </c>
      <c r="D44" s="15">
        <v>200</v>
      </c>
      <c r="E44" s="34">
        <v>104.8</v>
      </c>
    </row>
    <row r="45" spans="1:5" s="63" customFormat="1" ht="17.25">
      <c r="A45" s="12" t="s">
        <v>67</v>
      </c>
      <c r="B45" s="57" t="s">
        <v>68</v>
      </c>
      <c r="C45" s="58"/>
      <c r="D45" s="58"/>
      <c r="E45" s="50">
        <f>E46</f>
        <v>370</v>
      </c>
    </row>
    <row r="46" spans="1:5" ht="18">
      <c r="A46" s="11" t="s">
        <v>136</v>
      </c>
      <c r="B46" s="60" t="s">
        <v>69</v>
      </c>
      <c r="C46" s="15"/>
      <c r="D46" s="15"/>
      <c r="E46" s="34">
        <f>E47</f>
        <v>370</v>
      </c>
    </row>
    <row r="47" spans="1:5" ht="56.25" customHeight="1">
      <c r="A47" s="64" t="s">
        <v>166</v>
      </c>
      <c r="B47" s="60" t="s">
        <v>69</v>
      </c>
      <c r="C47" s="58">
        <v>2100000000</v>
      </c>
      <c r="D47" s="15"/>
      <c r="E47" s="34">
        <f>E48</f>
        <v>370</v>
      </c>
    </row>
    <row r="48" spans="1:5" ht="18">
      <c r="A48" s="11" t="s">
        <v>136</v>
      </c>
      <c r="B48" s="60" t="s">
        <v>69</v>
      </c>
      <c r="C48" s="15">
        <v>2100003150</v>
      </c>
      <c r="D48" s="15"/>
      <c r="E48" s="34">
        <f>E49</f>
        <v>370</v>
      </c>
    </row>
    <row r="49" spans="1:5" ht="36">
      <c r="A49" s="11" t="s">
        <v>59</v>
      </c>
      <c r="B49" s="60" t="s">
        <v>69</v>
      </c>
      <c r="C49" s="15">
        <v>2100003150</v>
      </c>
      <c r="D49" s="15">
        <v>200</v>
      </c>
      <c r="E49" s="34">
        <v>370</v>
      </c>
    </row>
    <row r="50" spans="1:5" s="63" customFormat="1" ht="34.5">
      <c r="A50" s="12" t="s">
        <v>70</v>
      </c>
      <c r="B50" s="57" t="s">
        <v>71</v>
      </c>
      <c r="C50" s="58"/>
      <c r="D50" s="58"/>
      <c r="E50" s="50">
        <f>E51</f>
        <v>1462.1999999999998</v>
      </c>
    </row>
    <row r="51" spans="1:5" ht="94.5" customHeight="1">
      <c r="A51" s="11" t="s">
        <v>183</v>
      </c>
      <c r="B51" s="57" t="s">
        <v>71</v>
      </c>
      <c r="C51" s="58">
        <v>2000000000</v>
      </c>
      <c r="D51" s="15"/>
      <c r="E51" s="50">
        <f>E52+E58</f>
        <v>1462.1999999999998</v>
      </c>
    </row>
    <row r="52" spans="1:5" ht="18">
      <c r="A52" s="11" t="s">
        <v>72</v>
      </c>
      <c r="B52" s="60" t="s">
        <v>73</v>
      </c>
      <c r="C52" s="15"/>
      <c r="D52" s="15"/>
      <c r="E52" s="34">
        <f>E53+E57</f>
        <v>762.1999999999999</v>
      </c>
    </row>
    <row r="53" spans="1:5" ht="36">
      <c r="A53" s="11" t="s">
        <v>74</v>
      </c>
      <c r="B53" s="60" t="s">
        <v>73</v>
      </c>
      <c r="C53" s="15">
        <v>2000006050</v>
      </c>
      <c r="D53" s="15"/>
      <c r="E53" s="34">
        <f>SUM(E54:E56)</f>
        <v>752.1999999999999</v>
      </c>
    </row>
    <row r="54" spans="1:5" s="66" customFormat="1" ht="94.5" customHeight="1">
      <c r="A54" s="11" t="s">
        <v>58</v>
      </c>
      <c r="B54" s="60" t="s">
        <v>73</v>
      </c>
      <c r="C54" s="15">
        <v>2000006050</v>
      </c>
      <c r="D54" s="15">
        <v>100</v>
      </c>
      <c r="E54" s="34">
        <v>256.5</v>
      </c>
    </row>
    <row r="55" spans="1:5" ht="36">
      <c r="A55" s="11" t="s">
        <v>59</v>
      </c>
      <c r="B55" s="60" t="s">
        <v>73</v>
      </c>
      <c r="C55" s="15">
        <v>2000006050</v>
      </c>
      <c r="D55" s="15">
        <v>200</v>
      </c>
      <c r="E55" s="34">
        <v>493.3</v>
      </c>
    </row>
    <row r="56" spans="1:5" ht="18">
      <c r="A56" s="11" t="s">
        <v>60</v>
      </c>
      <c r="B56" s="60" t="s">
        <v>73</v>
      </c>
      <c r="C56" s="15">
        <v>2000006050</v>
      </c>
      <c r="D56" s="15">
        <v>800</v>
      </c>
      <c r="E56" s="34">
        <v>2.4</v>
      </c>
    </row>
    <row r="57" spans="1:5" ht="36">
      <c r="A57" s="11" t="s">
        <v>59</v>
      </c>
      <c r="B57" s="60" t="s">
        <v>73</v>
      </c>
      <c r="C57" s="15">
        <v>2000006400</v>
      </c>
      <c r="D57" s="15">
        <v>200</v>
      </c>
      <c r="E57" s="34">
        <v>10</v>
      </c>
    </row>
    <row r="58" spans="1:5" s="66" customFormat="1" ht="36">
      <c r="A58" s="67" t="s">
        <v>155</v>
      </c>
      <c r="B58" s="60" t="s">
        <v>156</v>
      </c>
      <c r="C58" s="15">
        <v>2000074040</v>
      </c>
      <c r="D58" s="15"/>
      <c r="E58" s="34">
        <f>E59</f>
        <v>700</v>
      </c>
    </row>
    <row r="59" spans="1:5" s="66" customFormat="1" ht="36">
      <c r="A59" s="11" t="s">
        <v>59</v>
      </c>
      <c r="B59" s="60" t="s">
        <v>156</v>
      </c>
      <c r="C59" s="15">
        <v>2000074040</v>
      </c>
      <c r="D59" s="15">
        <v>200</v>
      </c>
      <c r="E59" s="34">
        <v>700</v>
      </c>
    </row>
    <row r="60" spans="1:5" s="71" customFormat="1" ht="18">
      <c r="A60" s="68" t="s">
        <v>187</v>
      </c>
      <c r="B60" s="69">
        <v>1000</v>
      </c>
      <c r="C60" s="69"/>
      <c r="D60" s="69"/>
      <c r="E60" s="70" t="s">
        <v>224</v>
      </c>
    </row>
    <row r="61" spans="1:5" s="71" customFormat="1" ht="75.75" customHeight="1">
      <c r="A61" s="68" t="s">
        <v>188</v>
      </c>
      <c r="B61" s="69" t="s">
        <v>189</v>
      </c>
      <c r="C61" s="65" t="s">
        <v>190</v>
      </c>
      <c r="D61" s="69"/>
      <c r="E61" s="72" t="s">
        <v>224</v>
      </c>
    </row>
    <row r="62" spans="1:5" s="71" customFormat="1" ht="18">
      <c r="A62" s="64" t="s">
        <v>191</v>
      </c>
      <c r="B62" s="65">
        <v>1001</v>
      </c>
      <c r="C62" s="65"/>
      <c r="D62" s="65"/>
      <c r="E62" s="72" t="s">
        <v>224</v>
      </c>
    </row>
    <row r="63" spans="1:5" s="71" customFormat="1" ht="18">
      <c r="A63" s="64" t="s">
        <v>192</v>
      </c>
      <c r="B63" s="65">
        <v>1001</v>
      </c>
      <c r="C63" s="65" t="s">
        <v>193</v>
      </c>
      <c r="D63" s="65"/>
      <c r="E63" s="72" t="s">
        <v>224</v>
      </c>
    </row>
    <row r="64" spans="1:5" s="71" customFormat="1" ht="36">
      <c r="A64" s="64" t="s">
        <v>194</v>
      </c>
      <c r="B64" s="65">
        <v>1001</v>
      </c>
      <c r="C64" s="65" t="s">
        <v>193</v>
      </c>
      <c r="D64" s="65" t="s">
        <v>195</v>
      </c>
      <c r="E64" s="72" t="s">
        <v>224</v>
      </c>
    </row>
  </sheetData>
  <sheetProtection/>
  <mergeCells count="10">
    <mergeCell ref="A8:E8"/>
    <mergeCell ref="A9:E9"/>
    <mergeCell ref="A10:E10"/>
    <mergeCell ref="A6:E6"/>
    <mergeCell ref="A1:E1"/>
    <mergeCell ref="A2:E2"/>
    <mergeCell ref="A3:E3"/>
    <mergeCell ref="A4:E4"/>
    <mergeCell ref="A5:E5"/>
    <mergeCell ref="A7:E7"/>
  </mergeCells>
  <printOptions/>
  <pageMargins left="0.8267716535433072" right="0.4330708661417323" top="0.4724409448818898" bottom="0.3937007874015748" header="0.2755905511811024" footer="0.5118110236220472"/>
  <pageSetup fitToHeight="5"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F67"/>
  <sheetViews>
    <sheetView zoomScale="80" zoomScaleNormal="80" zoomScalePageLayoutView="0" workbookViewId="0" topLeftCell="A1">
      <selection activeCell="K9" sqref="K9"/>
    </sheetView>
  </sheetViews>
  <sheetFormatPr defaultColWidth="9.140625" defaultRowHeight="15"/>
  <cols>
    <col min="1" max="1" width="55.7109375" style="56" customWidth="1"/>
    <col min="2" max="2" width="12.00390625" style="55" customWidth="1"/>
    <col min="3" max="3" width="17.8515625" style="55" customWidth="1"/>
    <col min="4" max="4" width="8.28125" style="55" customWidth="1"/>
    <col min="5" max="5" width="11.7109375" style="78" customWidth="1"/>
    <col min="6" max="6" width="11.421875" style="78" customWidth="1"/>
    <col min="7" max="16384" width="9.140625" style="55" customWidth="1"/>
  </cols>
  <sheetData>
    <row r="1" spans="1:6" s="54" customFormat="1" ht="18">
      <c r="A1" s="137" t="s">
        <v>50</v>
      </c>
      <c r="B1" s="137"/>
      <c r="C1" s="137"/>
      <c r="D1" s="137"/>
      <c r="E1" s="137"/>
      <c r="F1" s="137"/>
    </row>
    <row r="2" spans="1:6" s="54" customFormat="1" ht="18">
      <c r="A2" s="137" t="s">
        <v>178</v>
      </c>
      <c r="B2" s="137"/>
      <c r="C2" s="137"/>
      <c r="D2" s="137"/>
      <c r="E2" s="137"/>
      <c r="F2" s="137"/>
    </row>
    <row r="3" spans="1:6" s="54" customFormat="1" ht="18">
      <c r="A3" s="137" t="s">
        <v>2</v>
      </c>
      <c r="B3" s="137"/>
      <c r="C3" s="137"/>
      <c r="D3" s="137"/>
      <c r="E3" s="137"/>
      <c r="F3" s="137"/>
    </row>
    <row r="4" spans="1:6" s="54" customFormat="1" ht="18">
      <c r="A4" s="138" t="s">
        <v>215</v>
      </c>
      <c r="B4" s="138"/>
      <c r="C4" s="138"/>
      <c r="D4" s="138"/>
      <c r="E4" s="138"/>
      <c r="F4" s="138"/>
    </row>
    <row r="5" spans="1:6" s="54" customFormat="1" ht="18">
      <c r="A5" s="137" t="s">
        <v>179</v>
      </c>
      <c r="B5" s="137"/>
      <c r="C5" s="137"/>
      <c r="D5" s="137"/>
      <c r="E5" s="137"/>
      <c r="F5" s="137"/>
    </row>
    <row r="6" spans="1:6" s="54" customFormat="1" ht="18">
      <c r="A6" s="137" t="s">
        <v>2</v>
      </c>
      <c r="B6" s="137"/>
      <c r="C6" s="137"/>
      <c r="D6" s="137"/>
      <c r="E6" s="137"/>
      <c r="F6" s="137"/>
    </row>
    <row r="7" spans="1:6" s="54" customFormat="1" ht="18">
      <c r="A7" s="137" t="s">
        <v>216</v>
      </c>
      <c r="B7" s="137"/>
      <c r="C7" s="137"/>
      <c r="D7" s="137"/>
      <c r="E7" s="137"/>
      <c r="F7" s="137"/>
    </row>
    <row r="8" spans="1:5" ht="18">
      <c r="A8" s="134"/>
      <c r="B8" s="134"/>
      <c r="C8" s="134"/>
      <c r="D8" s="134"/>
      <c r="E8" s="134"/>
    </row>
    <row r="9" spans="1:6" ht="107.25" customHeight="1">
      <c r="A9" s="135" t="s">
        <v>225</v>
      </c>
      <c r="B9" s="135"/>
      <c r="C9" s="135"/>
      <c r="D9" s="135"/>
      <c r="E9" s="135"/>
      <c r="F9" s="135"/>
    </row>
    <row r="10" spans="1:6" s="56" customFormat="1" ht="18">
      <c r="A10" s="139"/>
      <c r="B10" s="139"/>
      <c r="C10" s="139"/>
      <c r="D10" s="139"/>
      <c r="E10" s="139"/>
      <c r="F10" s="139"/>
    </row>
    <row r="11" spans="1:6" s="56" customFormat="1" ht="49.5" customHeight="1">
      <c r="A11" s="140" t="s">
        <v>51</v>
      </c>
      <c r="B11" s="140" t="s">
        <v>52</v>
      </c>
      <c r="C11" s="140" t="s">
        <v>53</v>
      </c>
      <c r="D11" s="140" t="s">
        <v>54</v>
      </c>
      <c r="E11" s="142" t="s">
        <v>81</v>
      </c>
      <c r="F11" s="142"/>
    </row>
    <row r="12" spans="1:6" s="56" customFormat="1" ht="18">
      <c r="A12" s="141"/>
      <c r="B12" s="141"/>
      <c r="C12" s="141"/>
      <c r="D12" s="141"/>
      <c r="E12" s="79" t="s">
        <v>165</v>
      </c>
      <c r="F12" s="79" t="s">
        <v>218</v>
      </c>
    </row>
    <row r="13" spans="1:6" s="56" customFormat="1" ht="18">
      <c r="A13" s="80">
        <v>1</v>
      </c>
      <c r="B13" s="80">
        <v>2</v>
      </c>
      <c r="C13" s="80">
        <v>3</v>
      </c>
      <c r="D13" s="80">
        <v>4</v>
      </c>
      <c r="E13" s="86">
        <v>5</v>
      </c>
      <c r="F13" s="86" t="s">
        <v>202</v>
      </c>
    </row>
    <row r="14" spans="1:6" s="56" customFormat="1" ht="18">
      <c r="A14" s="12" t="s">
        <v>17</v>
      </c>
      <c r="B14" s="57"/>
      <c r="C14" s="58"/>
      <c r="D14" s="58"/>
      <c r="E14" s="62">
        <f>E15+E34+E40+E46+E51+E61+E66</f>
        <v>6287</v>
      </c>
      <c r="F14" s="62">
        <f>F15+F34+F40+F46+F51+F61+F66</f>
        <v>6288.7</v>
      </c>
    </row>
    <row r="15" spans="1:6" s="56" customFormat="1" ht="17.25" customHeight="1">
      <c r="A15" s="112" t="s">
        <v>55</v>
      </c>
      <c r="B15" s="57" t="s">
        <v>56</v>
      </c>
      <c r="C15" s="58"/>
      <c r="D15" s="58"/>
      <c r="E15" s="62">
        <f>E16+E22+E26+E30</f>
        <v>4229</v>
      </c>
      <c r="F15" s="62">
        <f>F16+F20+F26+F30</f>
        <v>4229</v>
      </c>
    </row>
    <row r="16" spans="1:6" s="56" customFormat="1" ht="54">
      <c r="A16" s="11" t="s">
        <v>143</v>
      </c>
      <c r="B16" s="60" t="s">
        <v>137</v>
      </c>
      <c r="C16" s="15"/>
      <c r="D16" s="15"/>
      <c r="E16" s="34">
        <f aca="true" t="shared" si="0" ref="E16:F18">E17</f>
        <v>737.4</v>
      </c>
      <c r="F16" s="34">
        <f t="shared" si="0"/>
        <v>737.4</v>
      </c>
    </row>
    <row r="17" spans="1:6" s="56" customFormat="1" ht="96.75" customHeight="1">
      <c r="A17" s="11" t="s">
        <v>201</v>
      </c>
      <c r="B17" s="60" t="s">
        <v>137</v>
      </c>
      <c r="C17" s="60" t="s">
        <v>152</v>
      </c>
      <c r="D17" s="15"/>
      <c r="E17" s="34">
        <f t="shared" si="0"/>
        <v>737.4</v>
      </c>
      <c r="F17" s="34">
        <f t="shared" si="0"/>
        <v>737.4</v>
      </c>
    </row>
    <row r="18" spans="1:6" s="56" customFormat="1" ht="18">
      <c r="A18" s="11" t="s">
        <v>142</v>
      </c>
      <c r="B18" s="60" t="s">
        <v>137</v>
      </c>
      <c r="C18" s="60" t="s">
        <v>153</v>
      </c>
      <c r="D18" s="15"/>
      <c r="E18" s="34">
        <f t="shared" si="0"/>
        <v>737.4</v>
      </c>
      <c r="F18" s="34">
        <f t="shared" si="0"/>
        <v>737.4</v>
      </c>
    </row>
    <row r="19" spans="1:6" s="56" customFormat="1" ht="96" customHeight="1">
      <c r="A19" s="11" t="s">
        <v>58</v>
      </c>
      <c r="B19" s="60" t="s">
        <v>137</v>
      </c>
      <c r="C19" s="60" t="s">
        <v>153</v>
      </c>
      <c r="D19" s="15">
        <v>100</v>
      </c>
      <c r="E19" s="34">
        <v>737.4</v>
      </c>
      <c r="F19" s="34">
        <v>737.4</v>
      </c>
    </row>
    <row r="20" spans="1:6" s="56" customFormat="1" ht="75.75" customHeight="1">
      <c r="A20" s="11" t="s">
        <v>61</v>
      </c>
      <c r="B20" s="60" t="s">
        <v>62</v>
      </c>
      <c r="C20" s="15"/>
      <c r="D20" s="15"/>
      <c r="E20" s="34">
        <f>E21</f>
        <v>2182.6</v>
      </c>
      <c r="F20" s="34">
        <f>F21</f>
        <v>2182.6</v>
      </c>
    </row>
    <row r="21" spans="1:6" s="56" customFormat="1" ht="94.5" customHeight="1">
      <c r="A21" s="11" t="s">
        <v>201</v>
      </c>
      <c r="B21" s="60" t="s">
        <v>62</v>
      </c>
      <c r="C21" s="60" t="s">
        <v>152</v>
      </c>
      <c r="D21" s="15"/>
      <c r="E21" s="34">
        <f>E22</f>
        <v>2182.6</v>
      </c>
      <c r="F21" s="34">
        <f>F22</f>
        <v>2182.6</v>
      </c>
    </row>
    <row r="22" spans="1:6" s="56" customFormat="1" ht="36">
      <c r="A22" s="11" t="s">
        <v>57</v>
      </c>
      <c r="B22" s="60" t="s">
        <v>62</v>
      </c>
      <c r="C22" s="60" t="s">
        <v>154</v>
      </c>
      <c r="D22" s="15"/>
      <c r="E22" s="34">
        <f>E23+E24+E25</f>
        <v>2182.6</v>
      </c>
      <c r="F22" s="34">
        <f>F23+F24+F25</f>
        <v>2182.6</v>
      </c>
    </row>
    <row r="23" spans="1:6" s="56" customFormat="1" ht="96.75" customHeight="1">
      <c r="A23" s="11" t="s">
        <v>58</v>
      </c>
      <c r="B23" s="60" t="s">
        <v>62</v>
      </c>
      <c r="C23" s="60" t="s">
        <v>154</v>
      </c>
      <c r="D23" s="15">
        <v>100</v>
      </c>
      <c r="E23" s="34">
        <v>1134</v>
      </c>
      <c r="F23" s="34">
        <v>1134</v>
      </c>
    </row>
    <row r="24" spans="1:6" s="56" customFormat="1" ht="36">
      <c r="A24" s="11" t="s">
        <v>59</v>
      </c>
      <c r="B24" s="60" t="s">
        <v>62</v>
      </c>
      <c r="C24" s="60" t="s">
        <v>154</v>
      </c>
      <c r="D24" s="15">
        <v>200</v>
      </c>
      <c r="E24" s="34">
        <v>903</v>
      </c>
      <c r="F24" s="34">
        <v>903</v>
      </c>
    </row>
    <row r="25" spans="1:6" s="56" customFormat="1" ht="18">
      <c r="A25" s="11" t="s">
        <v>60</v>
      </c>
      <c r="B25" s="60" t="s">
        <v>62</v>
      </c>
      <c r="C25" s="60" t="s">
        <v>154</v>
      </c>
      <c r="D25" s="15">
        <v>800</v>
      </c>
      <c r="E25" s="34">
        <v>145.6</v>
      </c>
      <c r="F25" s="34">
        <v>145.6</v>
      </c>
    </row>
    <row r="26" spans="1:6" ht="18">
      <c r="A26" s="12" t="s">
        <v>63</v>
      </c>
      <c r="B26" s="57" t="s">
        <v>64</v>
      </c>
      <c r="C26" s="58"/>
      <c r="D26" s="58"/>
      <c r="E26" s="50">
        <f aca="true" t="shared" si="1" ref="E26:F28">E27</f>
        <v>1</v>
      </c>
      <c r="F26" s="50">
        <f t="shared" si="1"/>
        <v>1</v>
      </c>
    </row>
    <row r="27" spans="1:6" ht="18">
      <c r="A27" s="11" t="s">
        <v>65</v>
      </c>
      <c r="B27" s="60" t="s">
        <v>64</v>
      </c>
      <c r="C27" s="58">
        <v>9900000000</v>
      </c>
      <c r="D27" s="15"/>
      <c r="E27" s="34">
        <f t="shared" si="1"/>
        <v>1</v>
      </c>
      <c r="F27" s="34">
        <f t="shared" si="1"/>
        <v>1</v>
      </c>
    </row>
    <row r="28" spans="1:6" ht="18">
      <c r="A28" s="11" t="s">
        <v>66</v>
      </c>
      <c r="B28" s="60" t="s">
        <v>64</v>
      </c>
      <c r="C28" s="15">
        <v>9900007500</v>
      </c>
      <c r="D28" s="15"/>
      <c r="E28" s="34">
        <f t="shared" si="1"/>
        <v>1</v>
      </c>
      <c r="F28" s="34">
        <f t="shared" si="1"/>
        <v>1</v>
      </c>
    </row>
    <row r="29" spans="1:6" ht="18">
      <c r="A29" s="11" t="s">
        <v>60</v>
      </c>
      <c r="B29" s="60" t="s">
        <v>64</v>
      </c>
      <c r="C29" s="15">
        <v>9900007500</v>
      </c>
      <c r="D29" s="15">
        <v>800</v>
      </c>
      <c r="E29" s="34">
        <v>1</v>
      </c>
      <c r="F29" s="34">
        <v>1</v>
      </c>
    </row>
    <row r="30" spans="1:6" s="63" customFormat="1" ht="34.5">
      <c r="A30" s="12" t="s">
        <v>157</v>
      </c>
      <c r="B30" s="57" t="s">
        <v>158</v>
      </c>
      <c r="C30" s="58"/>
      <c r="D30" s="58"/>
      <c r="E30" s="50">
        <f>SUM(E32:E33)</f>
        <v>1308</v>
      </c>
      <c r="F30" s="50">
        <f>SUM(F32:F33)</f>
        <v>1308</v>
      </c>
    </row>
    <row r="31" spans="1:6" s="63" customFormat="1" ht="54">
      <c r="A31" s="11" t="s">
        <v>163</v>
      </c>
      <c r="B31" s="57" t="s">
        <v>158</v>
      </c>
      <c r="C31" s="58"/>
      <c r="D31" s="58"/>
      <c r="E31" s="50">
        <f>SUM(E32:E33)</f>
        <v>1308</v>
      </c>
      <c r="F31" s="50">
        <f>SUM(F32:F33)</f>
        <v>1308</v>
      </c>
    </row>
    <row r="32" spans="1:6" ht="36">
      <c r="A32" s="11" t="s">
        <v>59</v>
      </c>
      <c r="B32" s="60" t="s">
        <v>158</v>
      </c>
      <c r="C32" s="15">
        <v>1200002040</v>
      </c>
      <c r="D32" s="15">
        <v>200</v>
      </c>
      <c r="E32" s="34">
        <v>989.2</v>
      </c>
      <c r="F32" s="34">
        <v>989.2</v>
      </c>
    </row>
    <row r="33" spans="1:6" ht="18">
      <c r="A33" s="11" t="s">
        <v>60</v>
      </c>
      <c r="B33" s="60" t="s">
        <v>158</v>
      </c>
      <c r="C33" s="15">
        <v>1200092360</v>
      </c>
      <c r="D33" s="15">
        <v>800</v>
      </c>
      <c r="E33" s="34">
        <v>318.8</v>
      </c>
      <c r="F33" s="34">
        <v>318.8</v>
      </c>
    </row>
    <row r="34" spans="1:6" ht="18">
      <c r="A34" s="112" t="s">
        <v>130</v>
      </c>
      <c r="B34" s="57" t="s">
        <v>138</v>
      </c>
      <c r="C34" s="58"/>
      <c r="D34" s="58"/>
      <c r="E34" s="50">
        <f aca="true" t="shared" si="2" ref="E34:F36">E35</f>
        <v>78.3</v>
      </c>
      <c r="F34" s="50">
        <f t="shared" si="2"/>
        <v>78.3</v>
      </c>
    </row>
    <row r="35" spans="1:6" ht="18.75" customHeight="1">
      <c r="A35" s="11" t="s">
        <v>131</v>
      </c>
      <c r="B35" s="60" t="s">
        <v>139</v>
      </c>
      <c r="C35" s="15"/>
      <c r="D35" s="15"/>
      <c r="E35" s="34">
        <f t="shared" si="2"/>
        <v>78.3</v>
      </c>
      <c r="F35" s="34">
        <f t="shared" si="2"/>
        <v>78.3</v>
      </c>
    </row>
    <row r="36" spans="1:6" ht="18">
      <c r="A36" s="11" t="s">
        <v>65</v>
      </c>
      <c r="B36" s="60" t="s">
        <v>139</v>
      </c>
      <c r="C36" s="58">
        <v>9900000000</v>
      </c>
      <c r="D36" s="15"/>
      <c r="E36" s="34">
        <f t="shared" si="2"/>
        <v>78.3</v>
      </c>
      <c r="F36" s="34">
        <f t="shared" si="2"/>
        <v>78.3</v>
      </c>
    </row>
    <row r="37" spans="1:6" ht="72">
      <c r="A37" s="11" t="s">
        <v>132</v>
      </c>
      <c r="B37" s="60" t="s">
        <v>139</v>
      </c>
      <c r="C37" s="15">
        <v>9900051180</v>
      </c>
      <c r="D37" s="15"/>
      <c r="E37" s="34">
        <f>SUM(E38:E39)</f>
        <v>78.3</v>
      </c>
      <c r="F37" s="34">
        <f>SUM(F38:F39)</f>
        <v>78.3</v>
      </c>
    </row>
    <row r="38" spans="1:6" ht="18">
      <c r="A38" s="11" t="s">
        <v>75</v>
      </c>
      <c r="B38" s="60" t="s">
        <v>139</v>
      </c>
      <c r="C38" s="15">
        <v>9900051180</v>
      </c>
      <c r="D38" s="15">
        <v>100</v>
      </c>
      <c r="E38" s="26">
        <v>75.8</v>
      </c>
      <c r="F38" s="26">
        <v>75.8</v>
      </c>
    </row>
    <row r="39" spans="1:6" ht="36">
      <c r="A39" s="11" t="s">
        <v>59</v>
      </c>
      <c r="B39" s="60" t="s">
        <v>139</v>
      </c>
      <c r="C39" s="15">
        <v>9900051180</v>
      </c>
      <c r="D39" s="15">
        <v>200</v>
      </c>
      <c r="E39" s="26">
        <v>2.5</v>
      </c>
      <c r="F39" s="26">
        <v>2.5</v>
      </c>
    </row>
    <row r="40" spans="1:6" ht="30.75">
      <c r="A40" s="112" t="s">
        <v>133</v>
      </c>
      <c r="B40" s="57" t="s">
        <v>141</v>
      </c>
      <c r="C40" s="58"/>
      <c r="D40" s="58"/>
      <c r="E40" s="50">
        <f aca="true" t="shared" si="3" ref="E40:F42">E41</f>
        <v>245.2</v>
      </c>
      <c r="F40" s="50">
        <f t="shared" si="3"/>
        <v>245.2</v>
      </c>
    </row>
    <row r="41" spans="1:6" ht="18">
      <c r="A41" s="11" t="s">
        <v>134</v>
      </c>
      <c r="B41" s="60" t="s">
        <v>140</v>
      </c>
      <c r="C41" s="15"/>
      <c r="D41" s="15"/>
      <c r="E41" s="34">
        <f t="shared" si="3"/>
        <v>245.2</v>
      </c>
      <c r="F41" s="34">
        <f t="shared" si="3"/>
        <v>245.2</v>
      </c>
    </row>
    <row r="42" spans="1:6" ht="77.25" customHeight="1">
      <c r="A42" s="11" t="s">
        <v>184</v>
      </c>
      <c r="B42" s="60" t="s">
        <v>140</v>
      </c>
      <c r="C42" s="58">
        <v>1600000000</v>
      </c>
      <c r="D42" s="15"/>
      <c r="E42" s="34">
        <f t="shared" si="3"/>
        <v>245.2</v>
      </c>
      <c r="F42" s="34">
        <f t="shared" si="3"/>
        <v>245.2</v>
      </c>
    </row>
    <row r="43" spans="1:6" ht="36">
      <c r="A43" s="11" t="s">
        <v>135</v>
      </c>
      <c r="B43" s="60" t="s">
        <v>140</v>
      </c>
      <c r="C43" s="15">
        <v>1600024300</v>
      </c>
      <c r="D43" s="15"/>
      <c r="E43" s="34">
        <f>E44+E45</f>
        <v>245.2</v>
      </c>
      <c r="F43" s="34">
        <f>F44+F45</f>
        <v>245.2</v>
      </c>
    </row>
    <row r="44" spans="1:6" ht="97.5" customHeight="1">
      <c r="A44" s="11" t="s">
        <v>58</v>
      </c>
      <c r="B44" s="60" t="s">
        <v>140</v>
      </c>
      <c r="C44" s="15">
        <v>2100003150</v>
      </c>
      <c r="D44" s="15">
        <v>100</v>
      </c>
      <c r="E44" s="34">
        <v>140.4</v>
      </c>
      <c r="F44" s="34">
        <v>140.4</v>
      </c>
    </row>
    <row r="45" spans="1:6" ht="36">
      <c r="A45" s="11" t="s">
        <v>59</v>
      </c>
      <c r="B45" s="60" t="s">
        <v>140</v>
      </c>
      <c r="C45" s="15">
        <v>1600024300</v>
      </c>
      <c r="D45" s="15">
        <v>200</v>
      </c>
      <c r="E45" s="34">
        <v>104.8</v>
      </c>
      <c r="F45" s="34">
        <v>104.8</v>
      </c>
    </row>
    <row r="46" spans="1:6" ht="18">
      <c r="A46" s="112" t="s">
        <v>67</v>
      </c>
      <c r="B46" s="57" t="s">
        <v>68</v>
      </c>
      <c r="C46" s="58"/>
      <c r="D46" s="58"/>
      <c r="E46" s="50">
        <f aca="true" t="shared" si="4" ref="E46:F49">E47</f>
        <v>370</v>
      </c>
      <c r="F46" s="50">
        <f t="shared" si="4"/>
        <v>370</v>
      </c>
    </row>
    <row r="47" spans="1:6" ht="18">
      <c r="A47" s="11" t="s">
        <v>136</v>
      </c>
      <c r="B47" s="60" t="s">
        <v>69</v>
      </c>
      <c r="C47" s="15"/>
      <c r="D47" s="15"/>
      <c r="E47" s="34">
        <f t="shared" si="4"/>
        <v>370</v>
      </c>
      <c r="F47" s="34">
        <f t="shared" si="4"/>
        <v>370</v>
      </c>
    </row>
    <row r="48" spans="1:6" ht="57" customHeight="1">
      <c r="A48" s="64" t="s">
        <v>167</v>
      </c>
      <c r="B48" s="60" t="s">
        <v>69</v>
      </c>
      <c r="C48" s="58">
        <v>2100000000</v>
      </c>
      <c r="D48" s="15"/>
      <c r="E48" s="34">
        <f t="shared" si="4"/>
        <v>370</v>
      </c>
      <c r="F48" s="34">
        <f t="shared" si="4"/>
        <v>370</v>
      </c>
    </row>
    <row r="49" spans="1:6" ht="18">
      <c r="A49" s="11" t="s">
        <v>136</v>
      </c>
      <c r="B49" s="60" t="s">
        <v>69</v>
      </c>
      <c r="C49" s="15">
        <v>2100003150</v>
      </c>
      <c r="D49" s="15"/>
      <c r="E49" s="34">
        <f t="shared" si="4"/>
        <v>370</v>
      </c>
      <c r="F49" s="34">
        <f t="shared" si="4"/>
        <v>370</v>
      </c>
    </row>
    <row r="50" spans="1:6" ht="36">
      <c r="A50" s="11" t="s">
        <v>59</v>
      </c>
      <c r="B50" s="60" t="s">
        <v>69</v>
      </c>
      <c r="C50" s="15">
        <v>2100003150</v>
      </c>
      <c r="D50" s="15">
        <v>200</v>
      </c>
      <c r="E50" s="34">
        <v>370</v>
      </c>
      <c r="F50" s="34">
        <v>370</v>
      </c>
    </row>
    <row r="51" spans="1:6" ht="18">
      <c r="A51" s="112" t="s">
        <v>70</v>
      </c>
      <c r="B51" s="57" t="s">
        <v>71</v>
      </c>
      <c r="C51" s="58"/>
      <c r="D51" s="58"/>
      <c r="E51" s="50">
        <f>E52</f>
        <v>1119.8</v>
      </c>
      <c r="F51" s="50">
        <f>F52</f>
        <v>979.5</v>
      </c>
    </row>
    <row r="52" spans="1:6" ht="96.75" customHeight="1">
      <c r="A52" s="11" t="s">
        <v>185</v>
      </c>
      <c r="B52" s="60" t="s">
        <v>71</v>
      </c>
      <c r="C52" s="58">
        <v>2000000000</v>
      </c>
      <c r="D52" s="15"/>
      <c r="E52" s="34">
        <f>E53+E59</f>
        <v>1119.8</v>
      </c>
      <c r="F52" s="34">
        <f>F53+F59</f>
        <v>979.5</v>
      </c>
    </row>
    <row r="53" spans="1:6" ht="18">
      <c r="A53" s="11" t="s">
        <v>72</v>
      </c>
      <c r="B53" s="60" t="s">
        <v>73</v>
      </c>
      <c r="C53" s="15"/>
      <c r="D53" s="15"/>
      <c r="E53" s="34">
        <f>E54+E58</f>
        <v>619.8</v>
      </c>
      <c r="F53" s="34">
        <f>F54+F58</f>
        <v>479.5</v>
      </c>
    </row>
    <row r="54" spans="1:6" ht="36">
      <c r="A54" s="11" t="s">
        <v>74</v>
      </c>
      <c r="B54" s="60" t="s">
        <v>73</v>
      </c>
      <c r="C54" s="15">
        <v>2000006050</v>
      </c>
      <c r="D54" s="15"/>
      <c r="E54" s="34">
        <f>SUM(E55:E57)</f>
        <v>609.8</v>
      </c>
      <c r="F54" s="34">
        <f>SUM(F55:F57)</f>
        <v>469.5</v>
      </c>
    </row>
    <row r="55" spans="1:6" ht="94.5" customHeight="1">
      <c r="A55" s="11" t="s">
        <v>58</v>
      </c>
      <c r="B55" s="60" t="s">
        <v>73</v>
      </c>
      <c r="C55" s="15">
        <v>2000006050</v>
      </c>
      <c r="D55" s="15">
        <v>100</v>
      </c>
      <c r="E55" s="34">
        <v>256.5</v>
      </c>
      <c r="F55" s="34">
        <v>256.5</v>
      </c>
    </row>
    <row r="56" spans="1:6" ht="36">
      <c r="A56" s="11" t="s">
        <v>59</v>
      </c>
      <c r="B56" s="60" t="s">
        <v>73</v>
      </c>
      <c r="C56" s="15">
        <v>2000006050</v>
      </c>
      <c r="D56" s="15">
        <v>200</v>
      </c>
      <c r="E56" s="34">
        <v>350.9</v>
      </c>
      <c r="F56" s="34">
        <v>210.6</v>
      </c>
    </row>
    <row r="57" spans="1:6" ht="18">
      <c r="A57" s="11" t="s">
        <v>60</v>
      </c>
      <c r="B57" s="60" t="s">
        <v>73</v>
      </c>
      <c r="C57" s="15">
        <v>2000006050</v>
      </c>
      <c r="D57" s="15">
        <v>800</v>
      </c>
      <c r="E57" s="34">
        <v>2.4</v>
      </c>
      <c r="F57" s="34">
        <v>2.4</v>
      </c>
    </row>
    <row r="58" spans="1:6" ht="36">
      <c r="A58" s="11" t="s">
        <v>59</v>
      </c>
      <c r="B58" s="60" t="s">
        <v>73</v>
      </c>
      <c r="C58" s="15">
        <v>2000006400</v>
      </c>
      <c r="D58" s="15">
        <v>200</v>
      </c>
      <c r="E58" s="34">
        <v>10</v>
      </c>
      <c r="F58" s="34">
        <v>10</v>
      </c>
    </row>
    <row r="59" spans="1:6" ht="36">
      <c r="A59" s="67" t="s">
        <v>155</v>
      </c>
      <c r="B59" s="60" t="s">
        <v>156</v>
      </c>
      <c r="C59" s="15">
        <v>2000074040</v>
      </c>
      <c r="D59" s="15"/>
      <c r="E59" s="34">
        <f>E60</f>
        <v>500</v>
      </c>
      <c r="F59" s="34">
        <f>F60</f>
        <v>500</v>
      </c>
    </row>
    <row r="60" spans="1:6" ht="36">
      <c r="A60" s="11" t="s">
        <v>59</v>
      </c>
      <c r="B60" s="60" t="s">
        <v>156</v>
      </c>
      <c r="C60" s="15">
        <v>2000074040</v>
      </c>
      <c r="D60" s="15">
        <v>200</v>
      </c>
      <c r="E60" s="34">
        <v>500</v>
      </c>
      <c r="F60" s="34">
        <v>500</v>
      </c>
    </row>
    <row r="61" spans="1:6" s="71" customFormat="1" ht="18">
      <c r="A61" s="113" t="s">
        <v>187</v>
      </c>
      <c r="B61" s="69">
        <v>1000</v>
      </c>
      <c r="C61" s="69"/>
      <c r="D61" s="69"/>
      <c r="E61" s="90">
        <v>100.7</v>
      </c>
      <c r="F61" s="90">
        <v>100.7</v>
      </c>
    </row>
    <row r="62" spans="1:6" s="71" customFormat="1" ht="72">
      <c r="A62" s="64" t="s">
        <v>188</v>
      </c>
      <c r="B62" s="69" t="s">
        <v>189</v>
      </c>
      <c r="C62" s="69" t="s">
        <v>190</v>
      </c>
      <c r="D62" s="69"/>
      <c r="E62" s="91">
        <v>100.7</v>
      </c>
      <c r="F62" s="91">
        <v>100.7</v>
      </c>
    </row>
    <row r="63" spans="1:6" s="71" customFormat="1" ht="18">
      <c r="A63" s="64" t="s">
        <v>191</v>
      </c>
      <c r="B63" s="65">
        <v>1001</v>
      </c>
      <c r="C63" s="65"/>
      <c r="D63" s="65"/>
      <c r="E63" s="91">
        <v>100.7</v>
      </c>
      <c r="F63" s="91">
        <v>100.7</v>
      </c>
    </row>
    <row r="64" spans="1:6" s="71" customFormat="1" ht="18">
      <c r="A64" s="64" t="s">
        <v>192</v>
      </c>
      <c r="B64" s="65">
        <v>1001</v>
      </c>
      <c r="C64" s="65" t="s">
        <v>193</v>
      </c>
      <c r="D64" s="65"/>
      <c r="E64" s="91">
        <v>100.7</v>
      </c>
      <c r="F64" s="91">
        <v>100.7</v>
      </c>
    </row>
    <row r="65" spans="1:6" s="71" customFormat="1" ht="36">
      <c r="A65" s="64" t="s">
        <v>194</v>
      </c>
      <c r="B65" s="65">
        <v>1001</v>
      </c>
      <c r="C65" s="65" t="s">
        <v>193</v>
      </c>
      <c r="D65" s="65" t="s">
        <v>195</v>
      </c>
      <c r="E65" s="91">
        <v>100.7</v>
      </c>
      <c r="F65" s="91">
        <v>100.7</v>
      </c>
    </row>
    <row r="66" spans="1:6" s="63" customFormat="1" ht="17.25">
      <c r="A66" s="81" t="s">
        <v>77</v>
      </c>
      <c r="B66" s="76">
        <v>9999</v>
      </c>
      <c r="C66" s="76">
        <v>999999999</v>
      </c>
      <c r="D66" s="76"/>
      <c r="E66" s="92">
        <f>E67</f>
        <v>144</v>
      </c>
      <c r="F66" s="92">
        <f>F67</f>
        <v>286</v>
      </c>
    </row>
    <row r="67" spans="1:6" ht="18">
      <c r="A67" s="82" t="s">
        <v>78</v>
      </c>
      <c r="B67" s="77">
        <v>9999</v>
      </c>
      <c r="C67" s="77">
        <v>999999999</v>
      </c>
      <c r="D67" s="77">
        <v>999</v>
      </c>
      <c r="E67" s="93">
        <v>144</v>
      </c>
      <c r="F67" s="93">
        <v>286</v>
      </c>
    </row>
  </sheetData>
  <sheetProtection/>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rintOptions/>
  <pageMargins left="0.8267716535433072" right="0.4330708661417323" top="0.4724409448818898" bottom="0.3937007874015748" header="0.2755905511811024" footer="0.5118110236220472"/>
  <pageSetup fitToHeight="5"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F54"/>
  <sheetViews>
    <sheetView zoomScale="80" zoomScaleNormal="80" zoomScalePageLayoutView="0" workbookViewId="0" topLeftCell="A1">
      <selection activeCell="F9" sqref="F9"/>
    </sheetView>
  </sheetViews>
  <sheetFormatPr defaultColWidth="9.57421875" defaultRowHeight="15"/>
  <cols>
    <col min="1" max="1" width="55.7109375" style="56" customWidth="1"/>
    <col min="2" max="2" width="18.28125" style="55" customWidth="1"/>
    <col min="3" max="3" width="8.28125" style="55" customWidth="1"/>
    <col min="4" max="4" width="11.7109375" style="78" customWidth="1"/>
    <col min="5" max="251" width="9.140625" style="55" customWidth="1"/>
    <col min="252" max="252" width="55.7109375" style="55" customWidth="1"/>
    <col min="253" max="253" width="12.00390625" style="55" customWidth="1"/>
    <col min="254" max="254" width="8.28125" style="55" customWidth="1"/>
    <col min="255" max="255" width="11.7109375" style="55" customWidth="1"/>
    <col min="256" max="16384" width="9.57421875" style="55" bestFit="1" customWidth="1"/>
  </cols>
  <sheetData>
    <row r="1" spans="1:4" s="54" customFormat="1" ht="18">
      <c r="A1" s="137" t="s">
        <v>150</v>
      </c>
      <c r="B1" s="137"/>
      <c r="C1" s="137"/>
      <c r="D1" s="137"/>
    </row>
    <row r="2" spans="1:4" s="54" customFormat="1" ht="18">
      <c r="A2" s="137" t="s">
        <v>178</v>
      </c>
      <c r="B2" s="137"/>
      <c r="C2" s="137"/>
      <c r="D2" s="137"/>
    </row>
    <row r="3" spans="1:4" s="54" customFormat="1" ht="18">
      <c r="A3" s="137" t="s">
        <v>2</v>
      </c>
      <c r="B3" s="137"/>
      <c r="C3" s="137"/>
      <c r="D3" s="137"/>
    </row>
    <row r="4" spans="1:4" s="54" customFormat="1" ht="18">
      <c r="A4" s="138" t="s">
        <v>215</v>
      </c>
      <c r="B4" s="138"/>
      <c r="C4" s="138"/>
      <c r="D4" s="138"/>
    </row>
    <row r="5" spans="1:4" s="54" customFormat="1" ht="18">
      <c r="A5" s="137" t="s">
        <v>179</v>
      </c>
      <c r="B5" s="137"/>
      <c r="C5" s="137"/>
      <c r="D5" s="137"/>
    </row>
    <row r="6" spans="1:4" s="54" customFormat="1" ht="18">
      <c r="A6" s="137" t="s">
        <v>2</v>
      </c>
      <c r="B6" s="137"/>
      <c r="C6" s="137"/>
      <c r="D6" s="137"/>
    </row>
    <row r="7" spans="1:4" s="54" customFormat="1" ht="18">
      <c r="A7" s="137" t="s">
        <v>216</v>
      </c>
      <c r="B7" s="137"/>
      <c r="C7" s="137"/>
      <c r="D7" s="137"/>
    </row>
    <row r="8" spans="1:4" ht="18">
      <c r="A8" s="134"/>
      <c r="B8" s="134"/>
      <c r="C8" s="134"/>
      <c r="D8" s="134"/>
    </row>
    <row r="9" spans="1:4" ht="98.25" customHeight="1">
      <c r="A9" s="135" t="s">
        <v>226</v>
      </c>
      <c r="B9" s="135"/>
      <c r="C9" s="135"/>
      <c r="D9" s="135"/>
    </row>
    <row r="10" spans="1:4" s="56" customFormat="1" ht="18">
      <c r="A10" s="139"/>
      <c r="B10" s="139"/>
      <c r="C10" s="139"/>
      <c r="D10" s="139"/>
    </row>
    <row r="11" spans="1:4" s="56" customFormat="1" ht="18">
      <c r="A11" s="140" t="s">
        <v>51</v>
      </c>
      <c r="B11" s="140" t="s">
        <v>53</v>
      </c>
      <c r="C11" s="140" t="s">
        <v>54</v>
      </c>
      <c r="D11" s="143" t="s">
        <v>81</v>
      </c>
    </row>
    <row r="12" spans="1:4" s="56" customFormat="1" ht="42" customHeight="1">
      <c r="A12" s="141"/>
      <c r="B12" s="141"/>
      <c r="C12" s="141"/>
      <c r="D12" s="144"/>
    </row>
    <row r="13" spans="1:4" s="56" customFormat="1" ht="18">
      <c r="A13" s="80">
        <v>1</v>
      </c>
      <c r="B13" s="80">
        <v>2</v>
      </c>
      <c r="C13" s="80">
        <v>3</v>
      </c>
      <c r="D13" s="86">
        <v>4</v>
      </c>
    </row>
    <row r="14" spans="1:4" s="56" customFormat="1" ht="18">
      <c r="A14" s="12" t="s">
        <v>17</v>
      </c>
      <c r="B14" s="58"/>
      <c r="C14" s="58"/>
      <c r="D14" s="62">
        <f>D15+D23+D26+D30+D34+D38+D41+D50</f>
        <v>6485.4</v>
      </c>
    </row>
    <row r="15" spans="1:4" s="83" customFormat="1" ht="57.75" customHeight="1">
      <c r="A15" s="12" t="s">
        <v>180</v>
      </c>
      <c r="B15" s="57" t="s">
        <v>152</v>
      </c>
      <c r="C15" s="58"/>
      <c r="D15" s="50">
        <f>D16+D18</f>
        <v>2920</v>
      </c>
    </row>
    <row r="16" spans="1:4" s="83" customFormat="1" ht="18">
      <c r="A16" s="11" t="s">
        <v>142</v>
      </c>
      <c r="B16" s="60" t="s">
        <v>153</v>
      </c>
      <c r="C16" s="15"/>
      <c r="D16" s="34">
        <f>D17</f>
        <v>737.4</v>
      </c>
    </row>
    <row r="17" spans="1:4" s="83" customFormat="1" ht="94.5" customHeight="1">
      <c r="A17" s="11" t="s">
        <v>58</v>
      </c>
      <c r="B17" s="60" t="s">
        <v>153</v>
      </c>
      <c r="C17" s="15">
        <v>100</v>
      </c>
      <c r="D17" s="34">
        <v>737.4</v>
      </c>
    </row>
    <row r="18" spans="1:4" s="63" customFormat="1" ht="75.75" customHeight="1">
      <c r="A18" s="11" t="s">
        <v>61</v>
      </c>
      <c r="B18" s="15"/>
      <c r="C18" s="15"/>
      <c r="D18" s="34">
        <f>D19</f>
        <v>2182.6</v>
      </c>
    </row>
    <row r="19" spans="1:4" ht="36">
      <c r="A19" s="11" t="s">
        <v>57</v>
      </c>
      <c r="B19" s="60" t="s">
        <v>154</v>
      </c>
      <c r="C19" s="15"/>
      <c r="D19" s="34">
        <f>SUM(D20:D22)</f>
        <v>2182.6</v>
      </c>
    </row>
    <row r="20" spans="1:4" ht="97.5" customHeight="1">
      <c r="A20" s="11" t="s">
        <v>58</v>
      </c>
      <c r="B20" s="60" t="s">
        <v>154</v>
      </c>
      <c r="C20" s="15">
        <v>100</v>
      </c>
      <c r="D20" s="34">
        <v>1134</v>
      </c>
    </row>
    <row r="21" spans="1:4" s="63" customFormat="1" ht="36">
      <c r="A21" s="11" t="s">
        <v>59</v>
      </c>
      <c r="B21" s="60" t="s">
        <v>154</v>
      </c>
      <c r="C21" s="15">
        <v>200</v>
      </c>
      <c r="D21" s="34">
        <v>903</v>
      </c>
    </row>
    <row r="22" spans="1:4" s="63" customFormat="1" ht="18">
      <c r="A22" s="11" t="s">
        <v>60</v>
      </c>
      <c r="B22" s="60" t="s">
        <v>154</v>
      </c>
      <c r="C22" s="15">
        <v>800</v>
      </c>
      <c r="D22" s="34">
        <v>145.6</v>
      </c>
    </row>
    <row r="23" spans="1:4" s="63" customFormat="1" ht="17.25">
      <c r="A23" s="12" t="s">
        <v>65</v>
      </c>
      <c r="B23" s="58">
        <v>9900000000</v>
      </c>
      <c r="C23" s="58"/>
      <c r="D23" s="50">
        <f>D24</f>
        <v>1</v>
      </c>
    </row>
    <row r="24" spans="1:4" ht="18">
      <c r="A24" s="11" t="s">
        <v>66</v>
      </c>
      <c r="B24" s="15">
        <v>9900007500</v>
      </c>
      <c r="C24" s="15"/>
      <c r="D24" s="34">
        <f>D25</f>
        <v>1</v>
      </c>
    </row>
    <row r="25" spans="1:4" s="63" customFormat="1" ht="18">
      <c r="A25" s="11" t="s">
        <v>60</v>
      </c>
      <c r="B25" s="15">
        <v>9900007500</v>
      </c>
      <c r="C25" s="15">
        <v>800</v>
      </c>
      <c r="D25" s="34">
        <v>1</v>
      </c>
    </row>
    <row r="26" spans="1:4" s="63" customFormat="1" ht="51.75">
      <c r="A26" s="12" t="s">
        <v>163</v>
      </c>
      <c r="B26" s="15">
        <v>1200000000</v>
      </c>
      <c r="C26" s="58"/>
      <c r="D26" s="94">
        <f>D28+D29</f>
        <v>1308</v>
      </c>
    </row>
    <row r="27" spans="1:4" s="63" customFormat="1" ht="36">
      <c r="A27" s="11" t="s">
        <v>157</v>
      </c>
      <c r="B27" s="15">
        <v>1200000000</v>
      </c>
      <c r="C27" s="58"/>
      <c r="D27" s="95">
        <f>D26</f>
        <v>1308</v>
      </c>
    </row>
    <row r="28" spans="1:4" ht="36">
      <c r="A28" s="11" t="s">
        <v>59</v>
      </c>
      <c r="B28" s="15">
        <v>1200002040</v>
      </c>
      <c r="C28" s="15">
        <v>200</v>
      </c>
      <c r="D28" s="34">
        <v>989.2</v>
      </c>
    </row>
    <row r="29" spans="1:4" ht="18">
      <c r="A29" s="11" t="s">
        <v>60</v>
      </c>
      <c r="B29" s="15">
        <v>1200092360</v>
      </c>
      <c r="C29" s="15">
        <v>800</v>
      </c>
      <c r="D29" s="34">
        <v>318.8</v>
      </c>
    </row>
    <row r="30" spans="1:4" s="63" customFormat="1" ht="17.25">
      <c r="A30" s="12" t="s">
        <v>65</v>
      </c>
      <c r="B30" s="58">
        <v>9900000000</v>
      </c>
      <c r="C30" s="58"/>
      <c r="D30" s="50">
        <f>D31</f>
        <v>78.3</v>
      </c>
    </row>
    <row r="31" spans="1:4" s="63" customFormat="1" ht="72">
      <c r="A31" s="11" t="s">
        <v>132</v>
      </c>
      <c r="B31" s="15">
        <v>9900051180</v>
      </c>
      <c r="C31" s="15"/>
      <c r="D31" s="34">
        <f>SUM(D32:D33)</f>
        <v>78.3</v>
      </c>
    </row>
    <row r="32" spans="1:4" s="63" customFormat="1" ht="18">
      <c r="A32" s="11" t="s">
        <v>75</v>
      </c>
      <c r="B32" s="15">
        <v>9900051180</v>
      </c>
      <c r="C32" s="15">
        <v>100</v>
      </c>
      <c r="D32" s="26">
        <v>75.8</v>
      </c>
    </row>
    <row r="33" spans="1:6" s="63" customFormat="1" ht="18">
      <c r="A33" s="11" t="s">
        <v>75</v>
      </c>
      <c r="B33" s="15">
        <v>9900051180</v>
      </c>
      <c r="C33" s="15">
        <v>200</v>
      </c>
      <c r="D33" s="26">
        <v>2.5</v>
      </c>
      <c r="E33" s="55"/>
      <c r="F33" s="55"/>
    </row>
    <row r="34" spans="1:4" s="63" customFormat="1" ht="87">
      <c r="A34" s="12" t="s">
        <v>182</v>
      </c>
      <c r="B34" s="58">
        <v>1600000000</v>
      </c>
      <c r="C34" s="58"/>
      <c r="D34" s="50">
        <f>D35</f>
        <v>245.2</v>
      </c>
    </row>
    <row r="35" spans="1:4" ht="36">
      <c r="A35" s="11" t="s">
        <v>135</v>
      </c>
      <c r="B35" s="15">
        <v>1600024300</v>
      </c>
      <c r="C35" s="15"/>
      <c r="D35" s="34">
        <f>SUM(D36:D37)</f>
        <v>245.2</v>
      </c>
    </row>
    <row r="36" spans="1:4" ht="99" customHeight="1">
      <c r="A36" s="11" t="s">
        <v>58</v>
      </c>
      <c r="B36" s="15">
        <v>1600024300</v>
      </c>
      <c r="C36" s="15">
        <v>100</v>
      </c>
      <c r="D36" s="34">
        <v>140.4</v>
      </c>
    </row>
    <row r="37" spans="1:4" ht="36">
      <c r="A37" s="11" t="s">
        <v>59</v>
      </c>
      <c r="B37" s="15">
        <v>1600024300</v>
      </c>
      <c r="C37" s="15">
        <v>200</v>
      </c>
      <c r="D37" s="34">
        <v>104.8</v>
      </c>
    </row>
    <row r="38" spans="1:4" s="63" customFormat="1" ht="69">
      <c r="A38" s="68" t="s">
        <v>167</v>
      </c>
      <c r="B38" s="58">
        <v>2100000000</v>
      </c>
      <c r="C38" s="58"/>
      <c r="D38" s="50">
        <f>D39</f>
        <v>370</v>
      </c>
    </row>
    <row r="39" spans="1:4" ht="18">
      <c r="A39" s="11" t="s">
        <v>136</v>
      </c>
      <c r="B39" s="15">
        <v>2100003150</v>
      </c>
      <c r="C39" s="15"/>
      <c r="D39" s="34">
        <f>D40</f>
        <v>370</v>
      </c>
    </row>
    <row r="40" spans="1:4" ht="36">
      <c r="A40" s="11" t="s">
        <v>59</v>
      </c>
      <c r="B40" s="15">
        <v>2100003150</v>
      </c>
      <c r="C40" s="15">
        <v>200</v>
      </c>
      <c r="D40" s="34">
        <v>370</v>
      </c>
    </row>
    <row r="41" spans="1:4" s="63" customFormat="1" ht="104.25">
      <c r="A41" s="12" t="s">
        <v>183</v>
      </c>
      <c r="B41" s="58">
        <v>2000000000</v>
      </c>
      <c r="C41" s="58"/>
      <c r="D41" s="50">
        <f>D42+D48</f>
        <v>1462.1999999999998</v>
      </c>
    </row>
    <row r="42" spans="1:4" ht="18">
      <c r="A42" s="11" t="s">
        <v>72</v>
      </c>
      <c r="B42" s="60"/>
      <c r="C42" s="15"/>
      <c r="D42" s="96">
        <f>D43+D47</f>
        <v>762.1999999999999</v>
      </c>
    </row>
    <row r="43" spans="1:4" ht="36">
      <c r="A43" s="11" t="s">
        <v>74</v>
      </c>
      <c r="B43" s="15">
        <v>2000006050</v>
      </c>
      <c r="C43" s="15"/>
      <c r="D43" s="34">
        <f>SUM(D44:D46)</f>
        <v>752.1999999999999</v>
      </c>
    </row>
    <row r="44" spans="1:4" ht="93.75" customHeight="1">
      <c r="A44" s="11" t="s">
        <v>58</v>
      </c>
      <c r="B44" s="15">
        <v>2000006050</v>
      </c>
      <c r="C44" s="15">
        <v>100</v>
      </c>
      <c r="D44" s="34">
        <v>256.5</v>
      </c>
    </row>
    <row r="45" spans="1:4" ht="36">
      <c r="A45" s="11" t="s">
        <v>59</v>
      </c>
      <c r="B45" s="15">
        <v>2000006050</v>
      </c>
      <c r="C45" s="15">
        <v>200</v>
      </c>
      <c r="D45" s="34">
        <v>493.3</v>
      </c>
    </row>
    <row r="46" spans="1:4" ht="18">
      <c r="A46" s="11" t="s">
        <v>60</v>
      </c>
      <c r="B46" s="15">
        <v>2000006050</v>
      </c>
      <c r="C46" s="15">
        <v>800</v>
      </c>
      <c r="D46" s="34">
        <v>2.4</v>
      </c>
    </row>
    <row r="47" spans="1:4" ht="36">
      <c r="A47" s="11" t="s">
        <v>59</v>
      </c>
      <c r="B47" s="15">
        <v>2000006400</v>
      </c>
      <c r="C47" s="15">
        <v>200</v>
      </c>
      <c r="D47" s="34">
        <v>10</v>
      </c>
    </row>
    <row r="48" spans="1:4" s="66" customFormat="1" ht="36">
      <c r="A48" s="67" t="s">
        <v>155</v>
      </c>
      <c r="B48" s="15">
        <v>2000074040</v>
      </c>
      <c r="C48" s="15"/>
      <c r="D48" s="96">
        <f>D49</f>
        <v>700</v>
      </c>
    </row>
    <row r="49" spans="1:4" s="66" customFormat="1" ht="36">
      <c r="A49" s="11" t="s">
        <v>59</v>
      </c>
      <c r="B49" s="15">
        <v>2000074040</v>
      </c>
      <c r="C49" s="15">
        <v>200</v>
      </c>
      <c r="D49" s="96">
        <v>700</v>
      </c>
    </row>
    <row r="50" spans="1:4" s="71" customFormat="1" ht="18">
      <c r="A50" s="68" t="s">
        <v>187</v>
      </c>
      <c r="B50" s="69"/>
      <c r="C50" s="69"/>
      <c r="D50" s="70" t="s">
        <v>224</v>
      </c>
    </row>
    <row r="51" spans="1:4" s="71" customFormat="1" ht="70.5" customHeight="1">
      <c r="A51" s="68" t="s">
        <v>188</v>
      </c>
      <c r="B51" s="69" t="s">
        <v>190</v>
      </c>
      <c r="C51" s="69"/>
      <c r="D51" s="72" t="s">
        <v>224</v>
      </c>
    </row>
    <row r="52" spans="1:4" s="71" customFormat="1" ht="18">
      <c r="A52" s="64" t="s">
        <v>191</v>
      </c>
      <c r="B52" s="65"/>
      <c r="C52" s="65"/>
      <c r="D52" s="72" t="s">
        <v>224</v>
      </c>
    </row>
    <row r="53" spans="1:4" s="71" customFormat="1" ht="18">
      <c r="A53" s="64" t="s">
        <v>192</v>
      </c>
      <c r="B53" s="65" t="s">
        <v>193</v>
      </c>
      <c r="C53" s="65"/>
      <c r="D53" s="72" t="s">
        <v>224</v>
      </c>
    </row>
    <row r="54" spans="1:4" s="71" customFormat="1" ht="36">
      <c r="A54" s="64" t="s">
        <v>194</v>
      </c>
      <c r="B54" s="65" t="s">
        <v>193</v>
      </c>
      <c r="C54" s="65" t="s">
        <v>195</v>
      </c>
      <c r="D54" s="72" t="s">
        <v>224</v>
      </c>
    </row>
  </sheetData>
  <sheetProtection/>
  <mergeCells count="14">
    <mergeCell ref="A6:D6"/>
    <mergeCell ref="A1:D1"/>
    <mergeCell ref="A2:D2"/>
    <mergeCell ref="A3:D3"/>
    <mergeCell ref="A4:D4"/>
    <mergeCell ref="A5:D5"/>
    <mergeCell ref="A7:D7"/>
    <mergeCell ref="A8:D8"/>
    <mergeCell ref="A9:D9"/>
    <mergeCell ref="A10:D10"/>
    <mergeCell ref="A11:A12"/>
    <mergeCell ref="B11:B12"/>
    <mergeCell ref="C11:C12"/>
    <mergeCell ref="D11:D12"/>
  </mergeCells>
  <printOptions/>
  <pageMargins left="0.7874015748031497" right="0.2362204724409449" top="0.1968503937007874" bottom="0.1968503937007874" header="0.2755905511811024" footer="0.5118110236220472"/>
  <pageSetup fitToHeight="5"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E56"/>
  <sheetViews>
    <sheetView zoomScale="80" zoomScaleNormal="80" zoomScalePageLayoutView="0" workbookViewId="0" topLeftCell="A1">
      <selection activeCell="I10" sqref="I10"/>
    </sheetView>
  </sheetViews>
  <sheetFormatPr defaultColWidth="11.421875" defaultRowHeight="15"/>
  <cols>
    <col min="1" max="1" width="55.7109375" style="56" customWidth="1"/>
    <col min="2" max="2" width="16.28125" style="55" customWidth="1"/>
    <col min="3" max="3" width="8.28125" style="55" customWidth="1"/>
    <col min="4" max="4" width="14.421875" style="78" customWidth="1"/>
    <col min="5" max="5" width="14.7109375" style="78" customWidth="1"/>
    <col min="6" max="251" width="9.140625" style="55" customWidth="1"/>
    <col min="252" max="252" width="55.7109375" style="55" customWidth="1"/>
    <col min="253" max="253" width="12.00390625" style="55" customWidth="1"/>
    <col min="254" max="254" width="8.28125" style="55" customWidth="1"/>
    <col min="255" max="255" width="14.421875" style="55" customWidth="1"/>
    <col min="256" max="16384" width="11.421875" style="55" customWidth="1"/>
  </cols>
  <sheetData>
    <row r="1" spans="1:5" s="54" customFormat="1" ht="18">
      <c r="A1" s="137" t="s">
        <v>149</v>
      </c>
      <c r="B1" s="137"/>
      <c r="C1" s="137"/>
      <c r="D1" s="137"/>
      <c r="E1" s="137"/>
    </row>
    <row r="2" spans="1:5" s="54" customFormat="1" ht="18">
      <c r="A2" s="137" t="s">
        <v>178</v>
      </c>
      <c r="B2" s="137"/>
      <c r="C2" s="137"/>
      <c r="D2" s="137"/>
      <c r="E2" s="137"/>
    </row>
    <row r="3" spans="1:5" s="54" customFormat="1" ht="18">
      <c r="A3" s="137" t="s">
        <v>2</v>
      </c>
      <c r="B3" s="137"/>
      <c r="C3" s="137"/>
      <c r="D3" s="137"/>
      <c r="E3" s="137"/>
    </row>
    <row r="4" spans="1:5" s="54" customFormat="1" ht="18">
      <c r="A4" s="138" t="s">
        <v>215</v>
      </c>
      <c r="B4" s="138"/>
      <c r="C4" s="138"/>
      <c r="D4" s="138"/>
      <c r="E4" s="138"/>
    </row>
    <row r="5" spans="1:5" s="54" customFormat="1" ht="18">
      <c r="A5" s="137" t="s">
        <v>179</v>
      </c>
      <c r="B5" s="137"/>
      <c r="C5" s="137"/>
      <c r="D5" s="137"/>
      <c r="E5" s="137"/>
    </row>
    <row r="6" spans="1:5" s="54" customFormat="1" ht="18">
      <c r="A6" s="137" t="s">
        <v>2</v>
      </c>
      <c r="B6" s="137"/>
      <c r="C6" s="137"/>
      <c r="D6" s="137"/>
      <c r="E6" s="137"/>
    </row>
    <row r="7" spans="1:5" s="54" customFormat="1" ht="18">
      <c r="A7" s="137" t="s">
        <v>216</v>
      </c>
      <c r="B7" s="137"/>
      <c r="C7" s="137"/>
      <c r="D7" s="137"/>
      <c r="E7" s="137"/>
    </row>
    <row r="8" spans="1:4" ht="18">
      <c r="A8" s="134"/>
      <c r="B8" s="134"/>
      <c r="C8" s="134"/>
      <c r="D8" s="134"/>
    </row>
    <row r="9" spans="1:5" ht="109.5" customHeight="1">
      <c r="A9" s="135" t="s">
        <v>227</v>
      </c>
      <c r="B9" s="135"/>
      <c r="C9" s="135"/>
      <c r="D9" s="135"/>
      <c r="E9" s="135"/>
    </row>
    <row r="10" spans="1:5" s="56" customFormat="1" ht="18">
      <c r="A10" s="139"/>
      <c r="B10" s="139"/>
      <c r="C10" s="139"/>
      <c r="D10" s="139"/>
      <c r="E10" s="139"/>
    </row>
    <row r="11" spans="1:5" s="56" customFormat="1" ht="18">
      <c r="A11" s="140" t="s">
        <v>51</v>
      </c>
      <c r="B11" s="140" t="s">
        <v>53</v>
      </c>
      <c r="C11" s="140" t="s">
        <v>54</v>
      </c>
      <c r="D11" s="142" t="s">
        <v>81</v>
      </c>
      <c r="E11" s="142"/>
    </row>
    <row r="12" spans="1:5" s="56" customFormat="1" ht="18">
      <c r="A12" s="141"/>
      <c r="B12" s="141"/>
      <c r="C12" s="141"/>
      <c r="D12" s="79" t="s">
        <v>165</v>
      </c>
      <c r="E12" s="79" t="s">
        <v>218</v>
      </c>
    </row>
    <row r="13" spans="1:5" s="56" customFormat="1" ht="18">
      <c r="A13" s="80">
        <v>1</v>
      </c>
      <c r="B13" s="80">
        <v>2</v>
      </c>
      <c r="C13" s="80">
        <v>3</v>
      </c>
      <c r="D13" s="86">
        <v>4</v>
      </c>
      <c r="E13" s="86" t="s">
        <v>203</v>
      </c>
    </row>
    <row r="14" spans="1:5" s="56" customFormat="1" ht="18">
      <c r="A14" s="12" t="s">
        <v>17</v>
      </c>
      <c r="B14" s="58"/>
      <c r="C14" s="58"/>
      <c r="D14" s="62">
        <f>D15+D23+D26+D30+D34+D38+D41+D50+D55</f>
        <v>6287</v>
      </c>
      <c r="E14" s="62">
        <f>E15+E23+E26+E30+E34+E38+E41+E50+E55</f>
        <v>6288.7</v>
      </c>
    </row>
    <row r="15" spans="1:5" s="56" customFormat="1" ht="104.25">
      <c r="A15" s="12" t="s">
        <v>201</v>
      </c>
      <c r="B15" s="57" t="s">
        <v>152</v>
      </c>
      <c r="C15" s="58"/>
      <c r="D15" s="50">
        <f>D16+D18</f>
        <v>2920</v>
      </c>
      <c r="E15" s="50">
        <f>E16+E18</f>
        <v>2920</v>
      </c>
    </row>
    <row r="16" spans="1:5" s="56" customFormat="1" ht="18">
      <c r="A16" s="11" t="s">
        <v>142</v>
      </c>
      <c r="B16" s="60" t="s">
        <v>153</v>
      </c>
      <c r="C16" s="15"/>
      <c r="D16" s="34">
        <f>D17</f>
        <v>737.4</v>
      </c>
      <c r="E16" s="34">
        <f>E17</f>
        <v>737.4</v>
      </c>
    </row>
    <row r="17" spans="1:5" s="56" customFormat="1" ht="94.5" customHeight="1">
      <c r="A17" s="11" t="s">
        <v>58</v>
      </c>
      <c r="B17" s="60" t="s">
        <v>153</v>
      </c>
      <c r="C17" s="15">
        <v>100</v>
      </c>
      <c r="D17" s="34">
        <v>737.4</v>
      </c>
      <c r="E17" s="34">
        <v>737.4</v>
      </c>
    </row>
    <row r="18" spans="1:5" s="56" customFormat="1" ht="78" customHeight="1">
      <c r="A18" s="11" t="s">
        <v>61</v>
      </c>
      <c r="B18" s="15"/>
      <c r="C18" s="15"/>
      <c r="D18" s="34">
        <f>D19</f>
        <v>2182.6</v>
      </c>
      <c r="E18" s="34">
        <f>E19</f>
        <v>2182.6</v>
      </c>
    </row>
    <row r="19" spans="1:5" s="56" customFormat="1" ht="36">
      <c r="A19" s="11" t="s">
        <v>57</v>
      </c>
      <c r="B19" s="60" t="s">
        <v>154</v>
      </c>
      <c r="C19" s="15"/>
      <c r="D19" s="34">
        <f>SUM(D20:D22)</f>
        <v>2182.6</v>
      </c>
      <c r="E19" s="34">
        <f>SUM(E20:E22)</f>
        <v>2182.6</v>
      </c>
    </row>
    <row r="20" spans="1:5" s="56" customFormat="1" ht="96" customHeight="1">
      <c r="A20" s="11" t="s">
        <v>58</v>
      </c>
      <c r="B20" s="60" t="s">
        <v>154</v>
      </c>
      <c r="C20" s="15">
        <v>100</v>
      </c>
      <c r="D20" s="34">
        <v>1134</v>
      </c>
      <c r="E20" s="34">
        <v>1134</v>
      </c>
    </row>
    <row r="21" spans="1:5" s="83" customFormat="1" ht="36">
      <c r="A21" s="11" t="s">
        <v>59</v>
      </c>
      <c r="B21" s="60" t="s">
        <v>154</v>
      </c>
      <c r="C21" s="15">
        <v>200</v>
      </c>
      <c r="D21" s="34">
        <v>903</v>
      </c>
      <c r="E21" s="34">
        <v>903</v>
      </c>
    </row>
    <row r="22" spans="1:5" s="56" customFormat="1" ht="18">
      <c r="A22" s="11" t="s">
        <v>60</v>
      </c>
      <c r="B22" s="60" t="s">
        <v>154</v>
      </c>
      <c r="C22" s="15">
        <v>800</v>
      </c>
      <c r="D22" s="34">
        <v>145.6</v>
      </c>
      <c r="E22" s="34">
        <v>145.6</v>
      </c>
    </row>
    <row r="23" spans="1:5" s="56" customFormat="1" ht="18">
      <c r="A23" s="12" t="s">
        <v>65</v>
      </c>
      <c r="B23" s="58">
        <v>9900000000</v>
      </c>
      <c r="C23" s="58"/>
      <c r="D23" s="50">
        <f>D24</f>
        <v>1</v>
      </c>
      <c r="E23" s="50">
        <f>E24</f>
        <v>1</v>
      </c>
    </row>
    <row r="24" spans="1:5" s="56" customFormat="1" ht="18">
      <c r="A24" s="11" t="s">
        <v>66</v>
      </c>
      <c r="B24" s="15">
        <v>9900007500</v>
      </c>
      <c r="C24" s="15"/>
      <c r="D24" s="34">
        <f>D25</f>
        <v>1</v>
      </c>
      <c r="E24" s="34">
        <f>E25</f>
        <v>1</v>
      </c>
    </row>
    <row r="25" spans="1:5" s="56" customFormat="1" ht="18">
      <c r="A25" s="11" t="s">
        <v>60</v>
      </c>
      <c r="B25" s="15">
        <v>9900007500</v>
      </c>
      <c r="C25" s="15">
        <v>800</v>
      </c>
      <c r="D25" s="34">
        <v>1</v>
      </c>
      <c r="E25" s="34">
        <v>1</v>
      </c>
    </row>
    <row r="26" spans="1:5" s="63" customFormat="1" ht="51.75">
      <c r="A26" s="12" t="s">
        <v>163</v>
      </c>
      <c r="B26" s="15">
        <v>1200000000</v>
      </c>
      <c r="C26" s="58"/>
      <c r="D26" s="62">
        <f>D28+D29</f>
        <v>1308</v>
      </c>
      <c r="E26" s="62">
        <f>E28+E29</f>
        <v>1308</v>
      </c>
    </row>
    <row r="27" spans="1:5" s="63" customFormat="1" ht="36">
      <c r="A27" s="11" t="s">
        <v>157</v>
      </c>
      <c r="B27" s="15">
        <v>1200000000</v>
      </c>
      <c r="C27" s="58"/>
      <c r="D27" s="96">
        <f>D26</f>
        <v>1308</v>
      </c>
      <c r="E27" s="96">
        <f>E26</f>
        <v>1308</v>
      </c>
    </row>
    <row r="28" spans="1:5" ht="36">
      <c r="A28" s="11" t="s">
        <v>59</v>
      </c>
      <c r="B28" s="15">
        <v>1200002040</v>
      </c>
      <c r="C28" s="15">
        <v>200</v>
      </c>
      <c r="D28" s="34">
        <v>989.2</v>
      </c>
      <c r="E28" s="34">
        <v>989.2</v>
      </c>
    </row>
    <row r="29" spans="1:5" ht="18">
      <c r="A29" s="11" t="s">
        <v>60</v>
      </c>
      <c r="B29" s="15">
        <v>1200092360</v>
      </c>
      <c r="C29" s="15">
        <v>800</v>
      </c>
      <c r="D29" s="34">
        <v>318.8</v>
      </c>
      <c r="E29" s="34">
        <v>318.8</v>
      </c>
    </row>
    <row r="30" spans="1:5" s="63" customFormat="1" ht="17.25">
      <c r="A30" s="12" t="s">
        <v>65</v>
      </c>
      <c r="B30" s="58">
        <v>9900000000</v>
      </c>
      <c r="C30" s="58"/>
      <c r="D30" s="50">
        <f>D31</f>
        <v>78.3</v>
      </c>
      <c r="E30" s="50">
        <f>E31</f>
        <v>78.3</v>
      </c>
    </row>
    <row r="31" spans="1:5" ht="72">
      <c r="A31" s="11" t="s">
        <v>132</v>
      </c>
      <c r="B31" s="15">
        <v>9900051180</v>
      </c>
      <c r="C31" s="15"/>
      <c r="D31" s="34">
        <f>SUM(D32:D33)</f>
        <v>78.3</v>
      </c>
      <c r="E31" s="34">
        <f>SUM(E32:E33)</f>
        <v>78.3</v>
      </c>
    </row>
    <row r="32" spans="1:5" ht="18">
      <c r="A32" s="11" t="s">
        <v>75</v>
      </c>
      <c r="B32" s="15">
        <v>9900051180</v>
      </c>
      <c r="C32" s="15">
        <v>100</v>
      </c>
      <c r="D32" s="26">
        <v>75.8</v>
      </c>
      <c r="E32" s="26">
        <v>75.8</v>
      </c>
    </row>
    <row r="33" spans="1:5" ht="18">
      <c r="A33" s="11" t="s">
        <v>75</v>
      </c>
      <c r="B33" s="15">
        <v>9900051180</v>
      </c>
      <c r="C33" s="15">
        <v>200</v>
      </c>
      <c r="D33" s="26">
        <v>2.5</v>
      </c>
      <c r="E33" s="26">
        <v>2.5</v>
      </c>
    </row>
    <row r="34" spans="1:5" ht="87">
      <c r="A34" s="12" t="s">
        <v>184</v>
      </c>
      <c r="B34" s="58">
        <v>1600000000</v>
      </c>
      <c r="C34" s="58"/>
      <c r="D34" s="50">
        <f>D35</f>
        <v>245.2</v>
      </c>
      <c r="E34" s="50">
        <f>E35</f>
        <v>245.2</v>
      </c>
    </row>
    <row r="35" spans="1:5" s="63" customFormat="1" ht="36">
      <c r="A35" s="11" t="s">
        <v>135</v>
      </c>
      <c r="B35" s="15">
        <v>1600024300</v>
      </c>
      <c r="C35" s="15"/>
      <c r="D35" s="34">
        <f>SUM(D36:D37)</f>
        <v>245.2</v>
      </c>
      <c r="E35" s="34">
        <f>SUM(E36:E37)</f>
        <v>245.2</v>
      </c>
    </row>
    <row r="36" spans="1:5" ht="96" customHeight="1">
      <c r="A36" s="11" t="s">
        <v>58</v>
      </c>
      <c r="B36" s="15">
        <v>2100003150</v>
      </c>
      <c r="C36" s="15">
        <v>100</v>
      </c>
      <c r="D36" s="34">
        <v>140.4</v>
      </c>
      <c r="E36" s="34">
        <v>140.4</v>
      </c>
    </row>
    <row r="37" spans="1:5" ht="36">
      <c r="A37" s="11" t="s">
        <v>59</v>
      </c>
      <c r="B37" s="15">
        <v>1600024300</v>
      </c>
      <c r="C37" s="15">
        <v>200</v>
      </c>
      <c r="D37" s="34">
        <v>104.8</v>
      </c>
      <c r="E37" s="34">
        <v>104.8</v>
      </c>
    </row>
    <row r="38" spans="1:5" s="63" customFormat="1" ht="69">
      <c r="A38" s="68" t="s">
        <v>167</v>
      </c>
      <c r="B38" s="58">
        <v>2100000000</v>
      </c>
      <c r="C38" s="58"/>
      <c r="D38" s="50">
        <f>D39</f>
        <v>370</v>
      </c>
      <c r="E38" s="50">
        <f>E39</f>
        <v>370</v>
      </c>
    </row>
    <row r="39" spans="1:5" ht="18">
      <c r="A39" s="11" t="s">
        <v>136</v>
      </c>
      <c r="B39" s="15">
        <v>2100003150</v>
      </c>
      <c r="C39" s="15"/>
      <c r="D39" s="34">
        <f>D40</f>
        <v>370</v>
      </c>
      <c r="E39" s="34">
        <f>E40</f>
        <v>370</v>
      </c>
    </row>
    <row r="40" spans="1:5" ht="36">
      <c r="A40" s="11" t="s">
        <v>59</v>
      </c>
      <c r="B40" s="15">
        <v>2100003150</v>
      </c>
      <c r="C40" s="15">
        <v>200</v>
      </c>
      <c r="D40" s="34">
        <v>370</v>
      </c>
      <c r="E40" s="34">
        <v>370</v>
      </c>
    </row>
    <row r="41" spans="1:5" ht="104.25">
      <c r="A41" s="12" t="s">
        <v>183</v>
      </c>
      <c r="B41" s="58">
        <v>2000000000</v>
      </c>
      <c r="C41" s="58"/>
      <c r="D41" s="50">
        <f>D42+D48</f>
        <v>1119.8</v>
      </c>
      <c r="E41" s="50">
        <f>E42+E48</f>
        <v>979.5</v>
      </c>
    </row>
    <row r="42" spans="1:5" ht="18">
      <c r="A42" s="11" t="s">
        <v>72</v>
      </c>
      <c r="B42" s="65"/>
      <c r="C42" s="15"/>
      <c r="D42" s="34">
        <f>D43+D47</f>
        <v>619.8</v>
      </c>
      <c r="E42" s="34">
        <f>E43+E47</f>
        <v>479.5</v>
      </c>
    </row>
    <row r="43" spans="1:5" ht="36">
      <c r="A43" s="11" t="s">
        <v>74</v>
      </c>
      <c r="B43" s="15">
        <v>2000006050</v>
      </c>
      <c r="C43" s="15"/>
      <c r="D43" s="34">
        <f>SUM(D44:D46)</f>
        <v>609.8</v>
      </c>
      <c r="E43" s="34">
        <f>SUM(E44:E46)</f>
        <v>469.5</v>
      </c>
    </row>
    <row r="44" spans="1:5" ht="93" customHeight="1">
      <c r="A44" s="11" t="s">
        <v>58</v>
      </c>
      <c r="B44" s="15">
        <v>2000006050</v>
      </c>
      <c r="C44" s="84">
        <v>100</v>
      </c>
      <c r="D44" s="34">
        <v>256.5</v>
      </c>
      <c r="E44" s="34">
        <v>256.5</v>
      </c>
    </row>
    <row r="45" spans="1:5" ht="36">
      <c r="A45" s="11" t="s">
        <v>59</v>
      </c>
      <c r="B45" s="15">
        <v>2000006050</v>
      </c>
      <c r="C45" s="15">
        <v>200</v>
      </c>
      <c r="D45" s="34">
        <v>350.9</v>
      </c>
      <c r="E45" s="34">
        <v>210.6</v>
      </c>
    </row>
    <row r="46" spans="1:5" ht="18">
      <c r="A46" s="11" t="s">
        <v>60</v>
      </c>
      <c r="B46" s="15">
        <v>2000006050</v>
      </c>
      <c r="C46" s="15">
        <v>800</v>
      </c>
      <c r="D46" s="34">
        <v>2.4</v>
      </c>
      <c r="E46" s="34">
        <v>2.4</v>
      </c>
    </row>
    <row r="47" spans="1:5" ht="36">
      <c r="A47" s="11" t="s">
        <v>59</v>
      </c>
      <c r="B47" s="15">
        <v>2000006400</v>
      </c>
      <c r="C47" s="15">
        <v>200</v>
      </c>
      <c r="D47" s="34">
        <v>10</v>
      </c>
      <c r="E47" s="34">
        <v>10</v>
      </c>
    </row>
    <row r="48" spans="1:5" ht="36">
      <c r="A48" s="67" t="s">
        <v>155</v>
      </c>
      <c r="B48" s="84">
        <v>2000074040</v>
      </c>
      <c r="C48" s="84"/>
      <c r="D48" s="34">
        <v>500</v>
      </c>
      <c r="E48" s="34">
        <f>E49</f>
        <v>500</v>
      </c>
    </row>
    <row r="49" spans="1:5" ht="36">
      <c r="A49" s="11" t="s">
        <v>59</v>
      </c>
      <c r="B49" s="84">
        <v>2000074040</v>
      </c>
      <c r="C49" s="84">
        <v>200</v>
      </c>
      <c r="D49" s="34">
        <v>500</v>
      </c>
      <c r="E49" s="34">
        <v>500</v>
      </c>
    </row>
    <row r="50" spans="1:5" s="71" customFormat="1" ht="18">
      <c r="A50" s="68" t="s">
        <v>187</v>
      </c>
      <c r="B50" s="69"/>
      <c r="C50" s="69"/>
      <c r="D50" s="90">
        <f aca="true" t="shared" si="0" ref="D50:E53">D51</f>
        <v>100.7</v>
      </c>
      <c r="E50" s="90">
        <f t="shared" si="0"/>
        <v>100.7</v>
      </c>
    </row>
    <row r="51" spans="1:5" s="71" customFormat="1" ht="73.5" customHeight="1">
      <c r="A51" s="68" t="s">
        <v>188</v>
      </c>
      <c r="B51" s="69" t="s">
        <v>190</v>
      </c>
      <c r="C51" s="69"/>
      <c r="D51" s="91">
        <f t="shared" si="0"/>
        <v>100.7</v>
      </c>
      <c r="E51" s="91">
        <f t="shared" si="0"/>
        <v>100.7</v>
      </c>
    </row>
    <row r="52" spans="1:5" s="71" customFormat="1" ht="18">
      <c r="A52" s="64" t="s">
        <v>191</v>
      </c>
      <c r="B52" s="65"/>
      <c r="C52" s="65"/>
      <c r="D52" s="91">
        <f t="shared" si="0"/>
        <v>100.7</v>
      </c>
      <c r="E52" s="91">
        <f t="shared" si="0"/>
        <v>100.7</v>
      </c>
    </row>
    <row r="53" spans="1:5" s="71" customFormat="1" ht="18">
      <c r="A53" s="64" t="s">
        <v>192</v>
      </c>
      <c r="B53" s="65" t="s">
        <v>193</v>
      </c>
      <c r="C53" s="65"/>
      <c r="D53" s="91">
        <f t="shared" si="0"/>
        <v>100.7</v>
      </c>
      <c r="E53" s="91">
        <f t="shared" si="0"/>
        <v>100.7</v>
      </c>
    </row>
    <row r="54" spans="1:5" s="71" customFormat="1" ht="36">
      <c r="A54" s="64" t="s">
        <v>194</v>
      </c>
      <c r="B54" s="65" t="s">
        <v>193</v>
      </c>
      <c r="C54" s="65" t="s">
        <v>195</v>
      </c>
      <c r="D54" s="91">
        <v>100.7</v>
      </c>
      <c r="E54" s="91">
        <v>100.7</v>
      </c>
    </row>
    <row r="55" spans="1:5" s="63" customFormat="1" ht="17.25">
      <c r="A55" s="81" t="s">
        <v>77</v>
      </c>
      <c r="B55" s="76">
        <v>999999999</v>
      </c>
      <c r="C55" s="76"/>
      <c r="D55" s="48">
        <f>D56</f>
        <v>144</v>
      </c>
      <c r="E55" s="48">
        <f>E56</f>
        <v>286</v>
      </c>
    </row>
    <row r="56" spans="1:5" ht="18">
      <c r="A56" s="82" t="s">
        <v>78</v>
      </c>
      <c r="B56" s="77">
        <v>999999999</v>
      </c>
      <c r="C56" s="77">
        <v>999</v>
      </c>
      <c r="D56" s="85">
        <v>144</v>
      </c>
      <c r="E56" s="85">
        <v>286</v>
      </c>
    </row>
  </sheetData>
  <sheetProtection/>
  <mergeCells count="14">
    <mergeCell ref="A6:E6"/>
    <mergeCell ref="A1:E1"/>
    <mergeCell ref="A2:E2"/>
    <mergeCell ref="A3:E3"/>
    <mergeCell ref="A4:E4"/>
    <mergeCell ref="A5:E5"/>
    <mergeCell ref="A7:E7"/>
    <mergeCell ref="A8:D8"/>
    <mergeCell ref="A9:E9"/>
    <mergeCell ref="A10:E10"/>
    <mergeCell ref="A11:A12"/>
    <mergeCell ref="B11:B12"/>
    <mergeCell ref="C11:C12"/>
    <mergeCell ref="D11:E11"/>
  </mergeCells>
  <printOptions/>
  <pageMargins left="0.8267716535433072" right="0.2362204724409449" top="0.1968503937007874" bottom="0.1968503937007874" header="0.2755905511811024" footer="0.5118110236220472"/>
  <pageSetup fitToHeight="3" fitToWidth="1"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F56"/>
  <sheetViews>
    <sheetView zoomScale="80" zoomScaleNormal="80" zoomScalePageLayoutView="0" workbookViewId="0" topLeftCell="A1">
      <selection activeCell="N15" sqref="N15"/>
    </sheetView>
  </sheetViews>
  <sheetFormatPr defaultColWidth="9.140625" defaultRowHeight="15"/>
  <cols>
    <col min="1" max="1" width="55.7109375" style="56" customWidth="1"/>
    <col min="2" max="2" width="10.57421875" style="88" customWidth="1"/>
    <col min="3" max="3" width="15.28125" style="55" customWidth="1"/>
    <col min="4" max="4" width="8.28125" style="55" customWidth="1"/>
    <col min="5" max="5" width="11.7109375" style="78" customWidth="1"/>
    <col min="6" max="6" width="9.57421875" style="55" bestFit="1" customWidth="1"/>
    <col min="7" max="16384" width="9.140625" style="55" customWidth="1"/>
  </cols>
  <sheetData>
    <row r="1" spans="1:5" s="54" customFormat="1" ht="18">
      <c r="A1" s="137" t="s">
        <v>128</v>
      </c>
      <c r="B1" s="137"/>
      <c r="C1" s="137"/>
      <c r="D1" s="137"/>
      <c r="E1" s="137"/>
    </row>
    <row r="2" spans="1:5" s="54" customFormat="1" ht="18">
      <c r="A2" s="137" t="s">
        <v>178</v>
      </c>
      <c r="B2" s="137"/>
      <c r="C2" s="137"/>
      <c r="D2" s="137"/>
      <c r="E2" s="137"/>
    </row>
    <row r="3" spans="1:5" s="54" customFormat="1" ht="18">
      <c r="A3" s="137" t="s">
        <v>2</v>
      </c>
      <c r="B3" s="137"/>
      <c r="C3" s="137"/>
      <c r="D3" s="137"/>
      <c r="E3" s="137"/>
    </row>
    <row r="4" spans="1:5" s="54" customFormat="1" ht="18">
      <c r="A4" s="138" t="s">
        <v>215</v>
      </c>
      <c r="B4" s="138"/>
      <c r="C4" s="138"/>
      <c r="D4" s="138"/>
      <c r="E4" s="138"/>
    </row>
    <row r="5" spans="1:5" s="54" customFormat="1" ht="18">
      <c r="A5" s="137" t="s">
        <v>179</v>
      </c>
      <c r="B5" s="137"/>
      <c r="C5" s="137"/>
      <c r="D5" s="137"/>
      <c r="E5" s="137"/>
    </row>
    <row r="6" spans="1:5" s="54" customFormat="1" ht="18">
      <c r="A6" s="137" t="s">
        <v>2</v>
      </c>
      <c r="B6" s="137"/>
      <c r="C6" s="137"/>
      <c r="D6" s="137"/>
      <c r="E6" s="137"/>
    </row>
    <row r="7" spans="1:5" s="54" customFormat="1" ht="18">
      <c r="A7" s="137" t="s">
        <v>216</v>
      </c>
      <c r="B7" s="137"/>
      <c r="C7" s="137"/>
      <c r="D7" s="137"/>
      <c r="E7" s="137"/>
    </row>
    <row r="8" spans="1:5" ht="18">
      <c r="A8" s="134"/>
      <c r="B8" s="134"/>
      <c r="C8" s="134"/>
      <c r="D8" s="134"/>
      <c r="E8" s="134"/>
    </row>
    <row r="9" spans="1:6" ht="64.5" customHeight="1">
      <c r="A9" s="135" t="s">
        <v>228</v>
      </c>
      <c r="B9" s="135"/>
      <c r="C9" s="135"/>
      <c r="D9" s="135"/>
      <c r="E9" s="135"/>
      <c r="F9" s="83"/>
    </row>
    <row r="10" spans="1:5" s="56" customFormat="1" ht="18">
      <c r="A10" s="139"/>
      <c r="B10" s="139"/>
      <c r="C10" s="139"/>
      <c r="D10" s="139"/>
      <c r="E10" s="139"/>
    </row>
    <row r="11" spans="1:6" s="56" customFormat="1" ht="51.75" customHeight="1">
      <c r="A11" s="140" t="s">
        <v>51</v>
      </c>
      <c r="B11" s="145" t="s">
        <v>80</v>
      </c>
      <c r="C11" s="145" t="s">
        <v>53</v>
      </c>
      <c r="D11" s="145" t="s">
        <v>54</v>
      </c>
      <c r="E11" s="147" t="s">
        <v>81</v>
      </c>
      <c r="F11" s="89"/>
    </row>
    <row r="12" spans="1:5" s="56" customFormat="1" ht="18">
      <c r="A12" s="141"/>
      <c r="B12" s="146"/>
      <c r="C12" s="146"/>
      <c r="D12" s="146"/>
      <c r="E12" s="148"/>
    </row>
    <row r="13" spans="1:5" s="56" customFormat="1" ht="18">
      <c r="A13" s="80">
        <v>1</v>
      </c>
      <c r="B13" s="80">
        <v>2</v>
      </c>
      <c r="C13" s="80">
        <v>2</v>
      </c>
      <c r="D13" s="80">
        <v>3</v>
      </c>
      <c r="E13" s="86">
        <v>4</v>
      </c>
    </row>
    <row r="14" spans="1:6" s="56" customFormat="1" ht="18">
      <c r="A14" s="12" t="s">
        <v>17</v>
      </c>
      <c r="B14" s="87"/>
      <c r="C14" s="58"/>
      <c r="D14" s="58"/>
      <c r="E14" s="62">
        <f>E15</f>
        <v>6485.4</v>
      </c>
      <c r="F14" s="89"/>
    </row>
    <row r="15" spans="1:6" s="56" customFormat="1" ht="69">
      <c r="A15" s="12" t="s">
        <v>186</v>
      </c>
      <c r="B15" s="87">
        <v>791</v>
      </c>
      <c r="C15" s="58"/>
      <c r="D15" s="58"/>
      <c r="E15" s="62">
        <f>E16+E20+E25+E28+E32+E36+E40+E43+E52</f>
        <v>6485.4</v>
      </c>
      <c r="F15" s="89"/>
    </row>
    <row r="16" spans="1:6" s="56" customFormat="1" ht="104.25">
      <c r="A16" s="12" t="s">
        <v>201</v>
      </c>
      <c r="B16" s="87">
        <v>791</v>
      </c>
      <c r="C16" s="57" t="s">
        <v>152</v>
      </c>
      <c r="D16" s="58"/>
      <c r="E16" s="50">
        <f>E17</f>
        <v>737.4</v>
      </c>
      <c r="F16" s="89"/>
    </row>
    <row r="17" spans="1:6" s="56" customFormat="1" ht="18">
      <c r="A17" s="11" t="s">
        <v>142</v>
      </c>
      <c r="B17" s="87">
        <v>791</v>
      </c>
      <c r="C17" s="60" t="s">
        <v>153</v>
      </c>
      <c r="D17" s="15"/>
      <c r="E17" s="34">
        <f>E18</f>
        <v>737.4</v>
      </c>
      <c r="F17" s="83"/>
    </row>
    <row r="18" spans="1:5" s="56" customFormat="1" ht="94.5" customHeight="1">
      <c r="A18" s="11" t="s">
        <v>58</v>
      </c>
      <c r="B18" s="80">
        <v>791</v>
      </c>
      <c r="C18" s="60" t="s">
        <v>153</v>
      </c>
      <c r="D18" s="15">
        <v>100</v>
      </c>
      <c r="E18" s="34">
        <v>737.4</v>
      </c>
    </row>
    <row r="19" spans="1:5" s="56" customFormat="1" ht="75.75" customHeight="1">
      <c r="A19" s="11" t="s">
        <v>61</v>
      </c>
      <c r="B19" s="80">
        <v>791</v>
      </c>
      <c r="C19" s="15"/>
      <c r="D19" s="15"/>
      <c r="E19" s="34">
        <f>E20</f>
        <v>2182.6</v>
      </c>
    </row>
    <row r="20" spans="1:5" s="56" customFormat="1" ht="104.25">
      <c r="A20" s="12" t="s">
        <v>201</v>
      </c>
      <c r="B20" s="80">
        <v>791</v>
      </c>
      <c r="C20" s="57" t="s">
        <v>152</v>
      </c>
      <c r="D20" s="58"/>
      <c r="E20" s="50">
        <f>E21</f>
        <v>2182.6</v>
      </c>
    </row>
    <row r="21" spans="1:5" s="83" customFormat="1" ht="36">
      <c r="A21" s="11" t="s">
        <v>57</v>
      </c>
      <c r="B21" s="87">
        <v>791</v>
      </c>
      <c r="C21" s="60" t="s">
        <v>154</v>
      </c>
      <c r="D21" s="15"/>
      <c r="E21" s="34">
        <f>E22+E23+E24</f>
        <v>2182.6</v>
      </c>
    </row>
    <row r="22" spans="1:6" s="56" customFormat="1" ht="93.75" customHeight="1">
      <c r="A22" s="11" t="s">
        <v>58</v>
      </c>
      <c r="B22" s="80">
        <v>791</v>
      </c>
      <c r="C22" s="60" t="s">
        <v>154</v>
      </c>
      <c r="D22" s="15">
        <v>100</v>
      </c>
      <c r="E22" s="34">
        <v>1134</v>
      </c>
      <c r="F22" s="63"/>
    </row>
    <row r="23" spans="1:6" s="56" customFormat="1" ht="36">
      <c r="A23" s="11" t="s">
        <v>59</v>
      </c>
      <c r="B23" s="80">
        <v>791</v>
      </c>
      <c r="C23" s="60" t="s">
        <v>154</v>
      </c>
      <c r="D23" s="15">
        <v>200</v>
      </c>
      <c r="E23" s="34">
        <v>903</v>
      </c>
      <c r="F23" s="55"/>
    </row>
    <row r="24" spans="1:6" s="83" customFormat="1" ht="18">
      <c r="A24" s="11" t="s">
        <v>60</v>
      </c>
      <c r="B24" s="87">
        <v>791</v>
      </c>
      <c r="C24" s="60" t="s">
        <v>154</v>
      </c>
      <c r="D24" s="15">
        <v>800</v>
      </c>
      <c r="E24" s="34">
        <v>145.6</v>
      </c>
      <c r="F24" s="55"/>
    </row>
    <row r="25" spans="1:6" s="56" customFormat="1" ht="18">
      <c r="A25" s="12" t="s">
        <v>65</v>
      </c>
      <c r="B25" s="80">
        <v>791</v>
      </c>
      <c r="C25" s="58">
        <v>9900000000</v>
      </c>
      <c r="D25" s="58"/>
      <c r="E25" s="50">
        <f>E26</f>
        <v>1</v>
      </c>
      <c r="F25" s="55"/>
    </row>
    <row r="26" spans="1:6" s="56" customFormat="1" ht="18">
      <c r="A26" s="11" t="s">
        <v>66</v>
      </c>
      <c r="B26" s="80">
        <v>791</v>
      </c>
      <c r="C26" s="15">
        <v>9900007500</v>
      </c>
      <c r="D26" s="15"/>
      <c r="E26" s="34">
        <f>E27</f>
        <v>1</v>
      </c>
      <c r="F26" s="55"/>
    </row>
    <row r="27" spans="1:6" s="56" customFormat="1" ht="18">
      <c r="A27" s="11" t="s">
        <v>60</v>
      </c>
      <c r="B27" s="80">
        <v>791</v>
      </c>
      <c r="C27" s="15">
        <v>9900007500</v>
      </c>
      <c r="D27" s="15">
        <v>800</v>
      </c>
      <c r="E27" s="34">
        <v>1</v>
      </c>
      <c r="F27" s="55"/>
    </row>
    <row r="28" spans="1:5" s="63" customFormat="1" ht="34.5">
      <c r="A28" s="12" t="s">
        <v>157</v>
      </c>
      <c r="B28" s="87">
        <v>791</v>
      </c>
      <c r="C28" s="58"/>
      <c r="D28" s="58"/>
      <c r="E28" s="50">
        <f>SUM(E30:E31)</f>
        <v>1308</v>
      </c>
    </row>
    <row r="29" spans="1:5" s="63" customFormat="1" ht="54">
      <c r="A29" s="11" t="s">
        <v>163</v>
      </c>
      <c r="B29" s="80">
        <v>791</v>
      </c>
      <c r="C29" s="58"/>
      <c r="D29" s="58"/>
      <c r="E29" s="50">
        <f>SUM(E30:E31)</f>
        <v>1308</v>
      </c>
    </row>
    <row r="30" spans="1:5" ht="36">
      <c r="A30" s="11" t="s">
        <v>59</v>
      </c>
      <c r="B30" s="80">
        <v>791</v>
      </c>
      <c r="C30" s="15">
        <v>1200002040</v>
      </c>
      <c r="D30" s="15">
        <v>200</v>
      </c>
      <c r="E30" s="34">
        <v>989.2</v>
      </c>
    </row>
    <row r="31" spans="1:5" ht="18">
      <c r="A31" s="11" t="s">
        <v>60</v>
      </c>
      <c r="B31" s="80">
        <v>791</v>
      </c>
      <c r="C31" s="15">
        <v>1200092360</v>
      </c>
      <c r="D31" s="15">
        <v>800</v>
      </c>
      <c r="E31" s="34">
        <v>318.8</v>
      </c>
    </row>
    <row r="32" spans="1:6" s="56" customFormat="1" ht="18">
      <c r="A32" s="12" t="s">
        <v>65</v>
      </c>
      <c r="B32" s="80">
        <v>791</v>
      </c>
      <c r="C32" s="58">
        <v>9900000000</v>
      </c>
      <c r="D32" s="58"/>
      <c r="E32" s="50">
        <f>E33</f>
        <v>78.3</v>
      </c>
      <c r="F32" s="55"/>
    </row>
    <row r="33" spans="1:6" s="63" customFormat="1" ht="72">
      <c r="A33" s="11" t="s">
        <v>132</v>
      </c>
      <c r="B33" s="87">
        <v>791</v>
      </c>
      <c r="C33" s="15">
        <v>9900051180</v>
      </c>
      <c r="D33" s="15"/>
      <c r="E33" s="34">
        <f>SUM(E34:E35)</f>
        <v>78.3</v>
      </c>
      <c r="F33" s="55"/>
    </row>
    <row r="34" spans="1:6" ht="18">
      <c r="A34" s="11" t="s">
        <v>75</v>
      </c>
      <c r="B34" s="80">
        <v>791</v>
      </c>
      <c r="C34" s="15">
        <v>9900051180</v>
      </c>
      <c r="D34" s="15">
        <v>100</v>
      </c>
      <c r="E34" s="26">
        <v>75.8</v>
      </c>
      <c r="F34" s="63"/>
    </row>
    <row r="35" spans="1:6" ht="18">
      <c r="A35" s="11" t="s">
        <v>75</v>
      </c>
      <c r="B35" s="80">
        <v>791</v>
      </c>
      <c r="C35" s="15">
        <v>9900051180</v>
      </c>
      <c r="D35" s="15">
        <v>200</v>
      </c>
      <c r="E35" s="26">
        <v>2.5</v>
      </c>
      <c r="F35" s="63"/>
    </row>
    <row r="36" spans="1:5" ht="87">
      <c r="A36" s="12" t="s">
        <v>184</v>
      </c>
      <c r="B36" s="80">
        <v>791</v>
      </c>
      <c r="C36" s="58">
        <v>1600000000</v>
      </c>
      <c r="D36" s="58"/>
      <c r="E36" s="50">
        <f>E37</f>
        <v>245.2</v>
      </c>
    </row>
    <row r="37" spans="1:6" ht="36">
      <c r="A37" s="11" t="s">
        <v>135</v>
      </c>
      <c r="B37" s="80">
        <v>791</v>
      </c>
      <c r="C37" s="15">
        <v>1600024300</v>
      </c>
      <c r="D37" s="15"/>
      <c r="E37" s="96">
        <f>SUM(E38:E39)</f>
        <v>245.2</v>
      </c>
      <c r="F37" s="63"/>
    </row>
    <row r="38" spans="1:6" ht="93.75" customHeight="1">
      <c r="A38" s="11" t="s">
        <v>58</v>
      </c>
      <c r="B38" s="80">
        <v>791</v>
      </c>
      <c r="C38" s="15">
        <v>1600024300</v>
      </c>
      <c r="D38" s="15">
        <v>100</v>
      </c>
      <c r="E38" s="34">
        <v>140.4</v>
      </c>
      <c r="F38" s="63"/>
    </row>
    <row r="39" spans="1:5" ht="36">
      <c r="A39" s="11" t="s">
        <v>59</v>
      </c>
      <c r="B39" s="80">
        <v>791</v>
      </c>
      <c r="C39" s="15">
        <v>1600024300</v>
      </c>
      <c r="D39" s="15">
        <v>200</v>
      </c>
      <c r="E39" s="34">
        <v>104.8</v>
      </c>
    </row>
    <row r="40" spans="1:6" ht="69.75">
      <c r="A40" s="68" t="s">
        <v>167</v>
      </c>
      <c r="B40" s="80">
        <v>791</v>
      </c>
      <c r="C40" s="58">
        <v>2100000000</v>
      </c>
      <c r="D40" s="58"/>
      <c r="E40" s="50">
        <f>E41</f>
        <v>370</v>
      </c>
      <c r="F40" s="63"/>
    </row>
    <row r="41" spans="1:6" s="63" customFormat="1" ht="18">
      <c r="A41" s="11" t="s">
        <v>136</v>
      </c>
      <c r="B41" s="87">
        <v>791</v>
      </c>
      <c r="C41" s="15">
        <v>2100003150</v>
      </c>
      <c r="D41" s="15"/>
      <c r="E41" s="34">
        <f>E42</f>
        <v>370</v>
      </c>
      <c r="F41" s="55"/>
    </row>
    <row r="42" spans="1:5" ht="36">
      <c r="A42" s="11" t="s">
        <v>59</v>
      </c>
      <c r="B42" s="80">
        <v>791</v>
      </c>
      <c r="C42" s="15">
        <v>2100003150</v>
      </c>
      <c r="D42" s="15">
        <v>200</v>
      </c>
      <c r="E42" s="34">
        <v>370</v>
      </c>
    </row>
    <row r="43" spans="1:5" ht="104.25">
      <c r="A43" s="12" t="s">
        <v>185</v>
      </c>
      <c r="B43" s="80">
        <v>791</v>
      </c>
      <c r="C43" s="58">
        <v>2000000000</v>
      </c>
      <c r="D43" s="58"/>
      <c r="E43" s="50">
        <f>E44+E50</f>
        <v>1462.1999999999998</v>
      </c>
    </row>
    <row r="44" spans="1:5" ht="18">
      <c r="A44" s="11" t="s">
        <v>72</v>
      </c>
      <c r="B44" s="80">
        <v>791</v>
      </c>
      <c r="C44" s="84"/>
      <c r="D44" s="84"/>
      <c r="E44" s="34">
        <f>E45+E49</f>
        <v>762.1999999999999</v>
      </c>
    </row>
    <row r="45" spans="1:6" s="63" customFormat="1" ht="36">
      <c r="A45" s="11" t="s">
        <v>74</v>
      </c>
      <c r="B45" s="87">
        <v>791</v>
      </c>
      <c r="C45" s="15">
        <v>2000006050</v>
      </c>
      <c r="D45" s="15"/>
      <c r="E45" s="34">
        <f>SUM(E46:E48)</f>
        <v>752.1999999999999</v>
      </c>
      <c r="F45" s="55"/>
    </row>
    <row r="46" spans="1:5" ht="91.5" customHeight="1">
      <c r="A46" s="11" t="s">
        <v>58</v>
      </c>
      <c r="B46" s="80">
        <v>791</v>
      </c>
      <c r="C46" s="15">
        <v>2000006050</v>
      </c>
      <c r="D46" s="15">
        <v>100</v>
      </c>
      <c r="E46" s="34">
        <v>256.5</v>
      </c>
    </row>
    <row r="47" spans="1:6" ht="36">
      <c r="A47" s="11" t="s">
        <v>59</v>
      </c>
      <c r="B47" s="80">
        <v>791</v>
      </c>
      <c r="C47" s="15">
        <v>2000006050</v>
      </c>
      <c r="D47" s="15">
        <v>200</v>
      </c>
      <c r="E47" s="34">
        <v>493.3</v>
      </c>
      <c r="F47" s="63"/>
    </row>
    <row r="48" spans="1:6" ht="18">
      <c r="A48" s="11" t="s">
        <v>60</v>
      </c>
      <c r="B48" s="80">
        <v>791</v>
      </c>
      <c r="C48" s="15">
        <v>2000006050</v>
      </c>
      <c r="D48" s="15">
        <v>800</v>
      </c>
      <c r="E48" s="34">
        <v>2.4</v>
      </c>
      <c r="F48" s="63"/>
    </row>
    <row r="49" spans="1:6" ht="36">
      <c r="A49" s="11" t="s">
        <v>59</v>
      </c>
      <c r="B49" s="80">
        <v>791</v>
      </c>
      <c r="C49" s="15">
        <v>2000006400</v>
      </c>
      <c r="D49" s="15">
        <v>200</v>
      </c>
      <c r="E49" s="34">
        <v>10</v>
      </c>
      <c r="F49" s="63"/>
    </row>
    <row r="50" spans="1:5" s="66" customFormat="1" ht="36">
      <c r="A50" s="67" t="s">
        <v>155</v>
      </c>
      <c r="B50" s="80">
        <v>791</v>
      </c>
      <c r="C50" s="15">
        <v>2000074040</v>
      </c>
      <c r="D50" s="15"/>
      <c r="E50" s="34">
        <f>E51</f>
        <v>700</v>
      </c>
    </row>
    <row r="51" spans="1:5" s="66" customFormat="1" ht="36">
      <c r="A51" s="11" t="s">
        <v>59</v>
      </c>
      <c r="B51" s="80">
        <v>791</v>
      </c>
      <c r="C51" s="15">
        <v>2000074040</v>
      </c>
      <c r="D51" s="15">
        <v>200</v>
      </c>
      <c r="E51" s="34">
        <v>700</v>
      </c>
    </row>
    <row r="52" spans="1:5" s="71" customFormat="1" ht="18">
      <c r="A52" s="68" t="s">
        <v>187</v>
      </c>
      <c r="B52" s="87">
        <v>791</v>
      </c>
      <c r="C52" s="69"/>
      <c r="D52" s="69"/>
      <c r="E52" s="90">
        <v>100.7</v>
      </c>
    </row>
    <row r="53" spans="1:5" s="71" customFormat="1" ht="76.5" customHeight="1">
      <c r="A53" s="68" t="s">
        <v>188</v>
      </c>
      <c r="B53" s="80">
        <v>791</v>
      </c>
      <c r="C53" s="69" t="s">
        <v>190</v>
      </c>
      <c r="D53" s="69"/>
      <c r="E53" s="91">
        <v>100.7</v>
      </c>
    </row>
    <row r="54" spans="1:5" s="71" customFormat="1" ht="18">
      <c r="A54" s="64" t="s">
        <v>191</v>
      </c>
      <c r="B54" s="80">
        <v>791</v>
      </c>
      <c r="C54" s="65"/>
      <c r="D54" s="65"/>
      <c r="E54" s="91">
        <v>100.7</v>
      </c>
    </row>
    <row r="55" spans="1:5" s="71" customFormat="1" ht="18">
      <c r="A55" s="64" t="s">
        <v>192</v>
      </c>
      <c r="B55" s="80">
        <v>791</v>
      </c>
      <c r="C55" s="65" t="s">
        <v>193</v>
      </c>
      <c r="D55" s="65"/>
      <c r="E55" s="91">
        <v>100.7</v>
      </c>
    </row>
    <row r="56" spans="1:5" s="71" customFormat="1" ht="36">
      <c r="A56" s="64" t="s">
        <v>194</v>
      </c>
      <c r="B56" s="80">
        <v>791</v>
      </c>
      <c r="C56" s="65" t="s">
        <v>193</v>
      </c>
      <c r="D56" s="65" t="s">
        <v>195</v>
      </c>
      <c r="E56" s="91">
        <v>100.7</v>
      </c>
    </row>
  </sheetData>
  <sheetProtection/>
  <mergeCells count="15">
    <mergeCell ref="A6:E6"/>
    <mergeCell ref="A1:E1"/>
    <mergeCell ref="A2:E2"/>
    <mergeCell ref="A3:E3"/>
    <mergeCell ref="A4:E4"/>
    <mergeCell ref="A5:E5"/>
    <mergeCell ref="A7:E7"/>
    <mergeCell ref="A8:E8"/>
    <mergeCell ref="A9:E9"/>
    <mergeCell ref="A10:E10"/>
    <mergeCell ref="A11:A12"/>
    <mergeCell ref="B11:B12"/>
    <mergeCell ref="C11:C12"/>
    <mergeCell ref="D11:D12"/>
    <mergeCell ref="E11:E12"/>
  </mergeCells>
  <printOptions/>
  <pageMargins left="0.7874015748031497" right="0.4330708661417323" top="0.3937007874015748" bottom="0.3937007874015748" header="0.2755905511811024" footer="0.5118110236220472"/>
  <pageSetup fitToHeight="5"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2019-11-25T12:49:42Z</dcterms:modified>
  <cp:category/>
  <cp:version/>
  <cp:contentType/>
  <cp:contentStatus/>
</cp:coreProperties>
</file>